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6\CEP\Informacje Prasowe\2026.01\SOiSD\"/>
    </mc:Choice>
  </mc:AlternateContent>
  <xr:revisionPtr revIDLastSave="0" documentId="13_ncr:1_{7B7E1431-BB9A-4831-B3F2-86E6D4204046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Summary table" sheetId="15" r:id="rId1"/>
    <sheet name="PC Ranking" sheetId="4" r:id="rId2"/>
    <sheet name="PC for Individual Customers" sheetId="11" r:id="rId3"/>
    <sheet name="PC for Business" sheetId="12" r:id="rId4"/>
    <sheet name="LCV up to 3.5t" sheetId="7" r:id="rId5"/>
    <sheet name="PC &amp; LCV up to 3.5t" sheetId="1" r:id="rId6"/>
  </sheets>
  <externalReferences>
    <externalReference r:id="rId7"/>
  </externalReferences>
  <definedNames>
    <definedName name="Mnth">[1]INDEX!$E$16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5" l="1"/>
  <c r="D6" i="15"/>
  <c r="C6" i="15"/>
  <c r="J65" i="7" l="1"/>
  <c r="F65" i="7"/>
  <c r="D65" i="7"/>
  <c r="J31" i="7"/>
  <c r="J30" i="7"/>
  <c r="F31" i="7"/>
  <c r="F30" i="7"/>
  <c r="D30" i="7"/>
  <c r="D31" i="7"/>
  <c r="J61" i="4"/>
  <c r="F61" i="4"/>
  <c r="D61" i="4"/>
  <c r="D96" i="4"/>
  <c r="F96" i="4"/>
  <c r="J96" i="4"/>
  <c r="J95" i="4"/>
  <c r="F95" i="4"/>
  <c r="D95" i="4"/>
  <c r="J60" i="4"/>
  <c r="F60" i="4"/>
  <c r="D60" i="4"/>
  <c r="G31" i="7" l="1"/>
  <c r="G30" i="7"/>
  <c r="E30" i="7"/>
  <c r="G61" i="4"/>
  <c r="E61" i="4"/>
  <c r="G60" i="4"/>
  <c r="D68" i="11"/>
  <c r="F68" i="11"/>
  <c r="G68" i="11" s="1"/>
  <c r="J68" i="11"/>
  <c r="J66" i="7"/>
  <c r="D30" i="1"/>
  <c r="E30" i="1" s="1"/>
  <c r="F30" i="1"/>
  <c r="G30" i="1" s="1"/>
  <c r="I30" i="1"/>
  <c r="D31" i="1"/>
  <c r="F31" i="1"/>
  <c r="G31" i="1" s="1"/>
  <c r="I31" i="1"/>
  <c r="E65" i="7"/>
  <c r="F66" i="7"/>
  <c r="G66" i="7" s="1"/>
  <c r="D31" i="12"/>
  <c r="F31" i="12"/>
  <c r="G31" i="12" s="1"/>
  <c r="J31" i="12"/>
  <c r="D32" i="12"/>
  <c r="E32" i="12" s="1"/>
  <c r="F32" i="12"/>
  <c r="G32" i="12" s="1"/>
  <c r="J32" i="12"/>
  <c r="D67" i="12"/>
  <c r="E67" i="12" s="1"/>
  <c r="F67" i="12"/>
  <c r="G67" i="12" s="1"/>
  <c r="J67" i="12"/>
  <c r="D68" i="12"/>
  <c r="F68" i="12"/>
  <c r="G68" i="12" s="1"/>
  <c r="J68" i="12"/>
  <c r="D31" i="11"/>
  <c r="E31" i="11" s="1"/>
  <c r="F31" i="11"/>
  <c r="H31" i="11" s="1"/>
  <c r="J31" i="11"/>
  <c r="K31" i="11" s="1"/>
  <c r="D32" i="11"/>
  <c r="F32" i="11"/>
  <c r="G32" i="11" s="1"/>
  <c r="J32" i="11"/>
  <c r="D67" i="11"/>
  <c r="F67" i="11"/>
  <c r="J67" i="11"/>
  <c r="E95" i="4"/>
  <c r="G96" i="4"/>
  <c r="H31" i="7" l="1"/>
  <c r="H67" i="11"/>
  <c r="G67" i="11"/>
  <c r="H60" i="4"/>
  <c r="H31" i="1"/>
  <c r="J30" i="1"/>
  <c r="J31" i="1"/>
  <c r="H30" i="1"/>
  <c r="G65" i="7"/>
  <c r="H31" i="12"/>
  <c r="H67" i="12"/>
  <c r="H61" i="4"/>
  <c r="K95" i="4"/>
  <c r="E60" i="4"/>
  <c r="K60" i="4" s="1"/>
  <c r="D66" i="7"/>
  <c r="E66" i="7" s="1"/>
  <c r="K65" i="7"/>
  <c r="E31" i="7"/>
  <c r="K31" i="7" s="1"/>
  <c r="K67" i="12"/>
  <c r="K31" i="12"/>
  <c r="K67" i="11"/>
  <c r="K68" i="11"/>
  <c r="H95" i="4"/>
  <c r="G95" i="4"/>
  <c r="K61" i="4"/>
  <c r="G31" i="11"/>
  <c r="K30" i="7"/>
  <c r="H65" i="7"/>
  <c r="H30" i="7"/>
  <c r="K68" i="12"/>
  <c r="E68" i="12"/>
  <c r="H68" i="12"/>
  <c r="H32" i="12"/>
  <c r="K32" i="12"/>
  <c r="E31" i="12"/>
  <c r="H68" i="11"/>
  <c r="E67" i="11"/>
  <c r="E68" i="11"/>
  <c r="K32" i="11"/>
  <c r="H32" i="11"/>
  <c r="E32" i="11"/>
  <c r="H96" i="4"/>
  <c r="E96" i="4"/>
  <c r="K96" i="4" s="1"/>
  <c r="E31" i="1"/>
  <c r="K66" i="7" l="1"/>
  <c r="H66" i="7"/>
</calcChain>
</file>

<file path=xl/sharedStrings.xml><?xml version="1.0" encoding="utf-8"?>
<sst xmlns="http://schemas.openxmlformats.org/spreadsheetml/2006/main" count="551" uniqueCount="171">
  <si>
    <t>Pozycja</t>
  </si>
  <si>
    <t>Marka</t>
  </si>
  <si>
    <t>Udział %</t>
  </si>
  <si>
    <t>PZPM*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</si>
  <si>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</si>
  <si>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</si>
  <si>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</si>
  <si>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</si>
  <si>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</si>
  <si>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</si>
  <si>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</si>
  <si>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</si>
  <si>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</si>
  <si>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Pierwsze rejestracje NOWYCH samochodów osobowych i dostawczych, udział w rynku %</t>
  </si>
  <si>
    <t>First Registrations of NEW PC and LCV up to 3.5T, Market Share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</si>
  <si>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</si>
  <si>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</si>
  <si>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</si>
  <si>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</si>
  <si>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</si>
  <si>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</si>
  <si>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</si>
  <si>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</si>
  <si>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</si>
  <si>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</si>
  <si>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</si>
  <si>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</si>
  <si>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</si>
  <si>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</si>
  <si>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</si>
  <si>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</si>
  <si>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</si>
  <si>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</si>
  <si>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</si>
  <si>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</si>
  <si>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Skoda Fabia</t>
  </si>
  <si>
    <t>Dacia Duster</t>
  </si>
  <si>
    <t>Toyota Yaris</t>
  </si>
  <si>
    <t>Kia Sportage</t>
  </si>
  <si>
    <t>Model</t>
  </si>
  <si>
    <t>RAZEM 1-20</t>
  </si>
  <si>
    <t>Skoda Superb</t>
  </si>
  <si>
    <t>Zmiana poz r/r</t>
  </si>
  <si>
    <t>Ch position y/y</t>
  </si>
  <si>
    <t>IVECO</t>
  </si>
  <si>
    <t>Toyota Corolla</t>
  </si>
  <si>
    <t>Hyundai Tucson</t>
  </si>
  <si>
    <t>Toyota C-HR</t>
  </si>
  <si>
    <t>MAN</t>
  </si>
  <si>
    <t>Renault Master</t>
  </si>
  <si>
    <t>Iveco Daily</t>
  </si>
  <si>
    <t>Ford Transit</t>
  </si>
  <si>
    <t>Toyota RAV4</t>
  </si>
  <si>
    <t>Mercedes-Benz Sprinter</t>
  </si>
  <si>
    <t>Skoda Kamiq</t>
  </si>
  <si>
    <t>LEXUS</t>
  </si>
  <si>
    <t>Volkswagen T-Roc</t>
  </si>
  <si>
    <t>Toyota Proace City</t>
  </si>
  <si>
    <t xml:space="preserve">   Source: PZPM on the basis of CEP (Central Register of Vehicles)</t>
  </si>
  <si>
    <t>* PZPM na podstawie CEP (Centralnej Ewidencji Pojazdów)</t>
  </si>
  <si>
    <t>Dacia Sandero</t>
  </si>
  <si>
    <t>Toyota Yaris Cross</t>
  </si>
  <si>
    <t>Fiat Ducato</t>
  </si>
  <si>
    <t>Ford Transit Custom</t>
  </si>
  <si>
    <t>Volkswagen Crafter</t>
  </si>
  <si>
    <t>CUPRA</t>
  </si>
  <si>
    <t>Mercedes-Benz Klasa GLC</t>
  </si>
  <si>
    <t>Renault Captur</t>
  </si>
  <si>
    <t>MG</t>
  </si>
  <si>
    <t>HONDA</t>
  </si>
  <si>
    <t>Skoda Kodiaq</t>
  </si>
  <si>
    <t>Ford Ranger</t>
  </si>
  <si>
    <t>Toyota Aygo X</t>
  </si>
  <si>
    <t>MG HS</t>
  </si>
  <si>
    <t/>
  </si>
  <si>
    <t>Volkswagen T-Cross</t>
  </si>
  <si>
    <t>Toyota Proace Max</t>
  </si>
  <si>
    <t>Volkswagen Golf</t>
  </si>
  <si>
    <t>OMODA</t>
  </si>
  <si>
    <t>MG ZS</t>
  </si>
  <si>
    <t>Toyota Corolla Cross</t>
  </si>
  <si>
    <t>Omoda OMODA5</t>
  </si>
  <si>
    <t>BAIC</t>
  </si>
  <si>
    <t>MAXUS</t>
  </si>
  <si>
    <t>BYD</t>
  </si>
  <si>
    <t>Cupra Formentor</t>
  </si>
  <si>
    <t>Audi Q5</t>
  </si>
  <si>
    <t>JAC</t>
  </si>
  <si>
    <t>CHERY</t>
  </si>
  <si>
    <t>Audi A3</t>
  </si>
  <si>
    <t>Grudzień</t>
  </si>
  <si>
    <t>December</t>
  </si>
  <si>
    <t>JAECOO</t>
  </si>
  <si>
    <t>TESLA</t>
  </si>
  <si>
    <t>RAZEM 1-50</t>
  </si>
  <si>
    <t>Rejestracje nowych samochodów osobowych OGÓŁEM, ranking marek - Styczeń 2026</t>
  </si>
  <si>
    <t>Registrations of new PC, Top Brands - January 2026</t>
  </si>
  <si>
    <t>Styczeń</t>
  </si>
  <si>
    <t>January</t>
  </si>
  <si>
    <t>Rejestracje nowych samochodów osobowych OGÓŁEM, ranking modeli - Styczeń 2026</t>
  </si>
  <si>
    <t>Registrations of new PC, Top Models - January 2026</t>
  </si>
  <si>
    <t>Rejestracje nowych samochodów dostawczych do 3,5T, ranking marek - Styczeń 2026</t>
  </si>
  <si>
    <t>Rejestracje nowych samochodów dostawczych do 3,5T, ranking modeli - Styczeń 2026</t>
  </si>
  <si>
    <t>MAZDA</t>
  </si>
  <si>
    <t>LEAPMOTOR</t>
  </si>
  <si>
    <t>SEAT</t>
  </si>
  <si>
    <t>GEELY</t>
  </si>
  <si>
    <t>MINI</t>
  </si>
  <si>
    <t>ALFA ROMEO</t>
  </si>
  <si>
    <t>SUBARU</t>
  </si>
  <si>
    <t>LAND ROVER</t>
  </si>
  <si>
    <t>PORSCHE</t>
  </si>
  <si>
    <t>JEEP</t>
  </si>
  <si>
    <t>BESTUNE</t>
  </si>
  <si>
    <t>MITSUBISHI</t>
  </si>
  <si>
    <t>DS</t>
  </si>
  <si>
    <t>GAC</t>
  </si>
  <si>
    <t>DONGFENG</t>
  </si>
  <si>
    <t>XPENG</t>
  </si>
  <si>
    <t>HONGQI</t>
  </si>
  <si>
    <t>FORTHING</t>
  </si>
  <si>
    <t>JETOUR</t>
  </si>
  <si>
    <t>RIMOR</t>
  </si>
  <si>
    <t>MCLOUIS</t>
  </si>
  <si>
    <t>Renault Trafic</t>
  </si>
  <si>
    <t>Volkswagen Caddy</t>
  </si>
  <si>
    <t>Toyota Proace</t>
  </si>
  <si>
    <t>Renault Kangoo</t>
  </si>
  <si>
    <t>Opel Movano</t>
  </si>
  <si>
    <t>Volkswagen Transporter</t>
  </si>
  <si>
    <t>Opel Combo</t>
  </si>
  <si>
    <t>MAN TGE</t>
  </si>
  <si>
    <t>Fiat Doblo</t>
  </si>
  <si>
    <t>Citroen Berlingo</t>
  </si>
  <si>
    <t>Rejestracje nowych samochodów osobowych na KLIENTÓW INDYWIDUALNYCH, ranking marek - Styczeń 2026</t>
  </si>
  <si>
    <t>Registrations of New PC For Individual Customers, Top Makes - January 2026</t>
  </si>
  <si>
    <t>Rejestracje nowych samochodów osobowych na KLIENTÓW INDYWIDUALNYCH, ranking modeli - Styczeń 2026</t>
  </si>
  <si>
    <t>Registrations of New PC For Individual Customers, Top Models - January 2026</t>
  </si>
  <si>
    <t>Rejestracje nowych samochodów osobowych na REGON, ranking marek - Styczeń 2026</t>
  </si>
  <si>
    <t>Rejestracje nowych samochodów osobowych na REGON, ranking modeli - Styczeń 2026</t>
  </si>
  <si>
    <t>Registrations of New PC For Business Activity, Top Models - January 2026</t>
  </si>
  <si>
    <t>Registrations of New PC For Business Activity, Top Makes - January 2026</t>
  </si>
  <si>
    <t>Registrations of new LCV up to 3.5T, Top Brands - January 2026</t>
  </si>
  <si>
    <t>Registrations of new LCV up to 3.5T, Top Models - January 2026</t>
  </si>
  <si>
    <t>Sty/Gru
Zmiana %</t>
  </si>
  <si>
    <t>Jan/Dec Ch %</t>
  </si>
  <si>
    <t>Sty/Gru
Zmiana poz</t>
  </si>
  <si>
    <t>Jan/Dec Ch position</t>
  </si>
  <si>
    <t>8-9</t>
  </si>
  <si>
    <t>10</t>
  </si>
  <si>
    <t>Lexus NX</t>
  </si>
  <si>
    <t>11</t>
  </si>
  <si>
    <t>BMW X3</t>
  </si>
  <si>
    <t>12</t>
  </si>
  <si>
    <t>Volkswagen Tiguan</t>
  </si>
  <si>
    <t>13</t>
  </si>
  <si>
    <t>KGM</t>
  </si>
  <si>
    <t>ALPINE</t>
  </si>
  <si>
    <t>MASURIA</t>
  </si>
  <si>
    <t>FIRST REGISTRATIONS OF NEW PC &amp; LCV UP TO 3.5T</t>
  </si>
  <si>
    <t>2026
Jan</t>
  </si>
  <si>
    <t>2025
Jan</t>
  </si>
  <si>
    <t>% change y/y</t>
  </si>
  <si>
    <t>PC</t>
  </si>
  <si>
    <t>LCV - TOTAL</t>
  </si>
  <si>
    <t>LCV up to 3.5T</t>
  </si>
  <si>
    <t>SPECIAL VEHICLES up to 3.5t</t>
  </si>
  <si>
    <t>TOTAL PC &amp; LCV</t>
  </si>
  <si>
    <t>*including minibuses registered as Passenger Cars</t>
  </si>
  <si>
    <t>*PZPM based on CEP (Central Vehicle Registry)</t>
  </si>
  <si>
    <t>LCV up to 3.5t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</si>
</sst>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  <font>
      <b/>
      <sz val="10"/>
      <name val="Tahoma"/>
      <family val="2"/>
      <charset val="238"/>
    </font>
    <font>
      <b/>
      <i/>
      <sz val="10"/>
      <color theme="1" tint="0.499984740745262"/>
      <name val="Tahoma"/>
      <family val="2"/>
      <charset val="238"/>
    </font>
    <font>
      <b/>
      <sz val="10"/>
      <color theme="1"/>
      <name val="Arial Nova"/>
      <family val="2"/>
    </font>
    <font>
      <i/>
      <sz val="10"/>
      <color theme="1"/>
      <name val="Arial Nova"/>
      <family val="2"/>
    </font>
    <font>
      <sz val="11"/>
      <color theme="1"/>
      <name val="Arial Nova"/>
      <family val="2"/>
    </font>
    <font>
      <i/>
      <sz val="11"/>
      <color rgb="FFFF0000"/>
      <name val="Arial Nova"/>
      <family val="2"/>
    </font>
    <font>
      <b/>
      <sz val="10"/>
      <color theme="0"/>
      <name val="Arial Nova"/>
      <family val="2"/>
    </font>
    <font>
      <sz val="10"/>
      <color theme="1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</borders>
  <cellStyleXfs count="82">
    <xf numFmtId="0" fontId="0" fillId="0" borderId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7" fillId="0" borderId="0" xfId="0" applyFont="1"/>
    <xf numFmtId="0" fontId="9" fillId="0" borderId="0" xfId="0" applyFont="1"/>
    <xf numFmtId="14" fontId="8" fillId="0" borderId="0" xfId="0" applyNumberFormat="1" applyFont="1"/>
    <xf numFmtId="0" fontId="8" fillId="0" borderId="0" xfId="0" applyFont="1"/>
    <xf numFmtId="0" fontId="15" fillId="2" borderId="22" xfId="6" applyFont="1" applyFill="1" applyBorder="1" applyAlignment="1">
      <alignment horizontal="center" vertical="center" wrapText="1"/>
    </xf>
    <xf numFmtId="0" fontId="15" fillId="2" borderId="12" xfId="6" applyFont="1" applyFill="1" applyBorder="1" applyAlignment="1">
      <alignment horizontal="center" wrapText="1"/>
    </xf>
    <xf numFmtId="0" fontId="15" fillId="2" borderId="20" xfId="6" applyFont="1" applyFill="1" applyBorder="1" applyAlignment="1">
      <alignment horizontal="center" vertical="center" wrapText="1"/>
    </xf>
    <xf numFmtId="0" fontId="16" fillId="2" borderId="15" xfId="6" applyFont="1" applyFill="1" applyBorder="1" applyAlignment="1">
      <alignment horizontal="center" vertical="center" wrapText="1"/>
    </xf>
    <xf numFmtId="0" fontId="16" fillId="2" borderId="13" xfId="6" applyFont="1" applyFill="1" applyBorder="1" applyAlignment="1">
      <alignment horizontal="center" vertical="top" wrapText="1"/>
    </xf>
    <xf numFmtId="0" fontId="16" fillId="2" borderId="10" xfId="6" applyFont="1" applyFill="1" applyBorder="1" applyAlignment="1">
      <alignment horizontal="center" vertical="center" wrapText="1"/>
    </xf>
    <xf numFmtId="0" fontId="12" fillId="0" borderId="8" xfId="6" applyFont="1" applyBorder="1" applyAlignment="1">
      <alignment horizontal="center" vertical="center"/>
    </xf>
    <xf numFmtId="0" fontId="17" fillId="0" borderId="11" xfId="6" applyFont="1" applyBorder="1" applyAlignment="1">
      <alignment vertical="center"/>
    </xf>
    <xf numFmtId="3" fontId="17" fillId="0" borderId="14" xfId="6" applyNumberFormat="1" applyFont="1" applyBorder="1" applyAlignment="1">
      <alignment vertical="center"/>
    </xf>
    <xf numFmtId="10" fontId="17" fillId="0" borderId="11" xfId="15" applyNumberFormat="1" applyFont="1" applyBorder="1" applyAlignment="1">
      <alignment vertical="center"/>
    </xf>
    <xf numFmtId="165" fontId="17" fillId="0" borderId="11" xfId="15" applyNumberFormat="1" applyFont="1" applyBorder="1" applyAlignment="1">
      <alignment vertical="center"/>
    </xf>
    <xf numFmtId="0" fontId="18" fillId="4" borderId="8" xfId="0" applyFont="1" applyFill="1" applyBorder="1" applyAlignment="1">
      <alignment horizontal="center" vertical="center" wrapText="1"/>
    </xf>
    <xf numFmtId="0" fontId="17" fillId="4" borderId="11" xfId="6" applyFont="1" applyFill="1" applyBorder="1" applyAlignment="1">
      <alignment vertical="center"/>
    </xf>
    <xf numFmtId="3" fontId="17" fillId="4" borderId="14" xfId="6" applyNumberFormat="1" applyFont="1" applyFill="1" applyBorder="1" applyAlignment="1">
      <alignment vertical="center"/>
    </xf>
    <xf numFmtId="10" fontId="17" fillId="4" borderId="11" xfId="15" applyNumberFormat="1" applyFont="1" applyFill="1" applyBorder="1" applyAlignment="1">
      <alignment vertical="center"/>
    </xf>
    <xf numFmtId="165" fontId="17" fillId="4" borderId="11" xfId="15" applyNumberFormat="1" applyFont="1" applyFill="1" applyBorder="1" applyAlignment="1">
      <alignment vertical="center"/>
    </xf>
    <xf numFmtId="3" fontId="17" fillId="3" borderId="14" xfId="6" applyNumberFormat="1" applyFont="1" applyFill="1" applyBorder="1" applyAlignment="1">
      <alignment vertical="center"/>
    </xf>
    <xf numFmtId="10" fontId="17" fillId="3" borderId="11" xfId="15" applyNumberFormat="1" applyFont="1" applyFill="1" applyBorder="1" applyAlignment="1">
      <alignment vertical="center"/>
    </xf>
    <xf numFmtId="165" fontId="17" fillId="3" borderId="11" xfId="15" applyNumberFormat="1" applyFont="1" applyFill="1" applyBorder="1" applyAlignment="1">
      <alignment vertical="center"/>
    </xf>
    <xf numFmtId="3" fontId="10" fillId="2" borderId="14" xfId="6" applyNumberFormat="1" applyFont="1" applyFill="1" applyBorder="1" applyAlignment="1">
      <alignment vertical="center"/>
    </xf>
    <xf numFmtId="9" fontId="10" fillId="2" borderId="11" xfId="15" applyFont="1" applyFill="1" applyBorder="1" applyAlignment="1">
      <alignment vertical="center"/>
    </xf>
    <xf numFmtId="165" fontId="10" fillId="2" borderId="11" xfId="6" applyNumberFormat="1" applyFont="1" applyFill="1" applyBorder="1" applyAlignment="1">
      <alignment vertical="center"/>
    </xf>
    <xf numFmtId="0" fontId="17" fillId="0" borderId="0" xfId="6" applyFont="1"/>
    <xf numFmtId="0" fontId="19" fillId="0" borderId="0" xfId="0" applyFont="1"/>
    <xf numFmtId="0" fontId="20" fillId="0" borderId="0" xfId="0" applyFont="1"/>
    <xf numFmtId="0" fontId="11" fillId="0" borderId="0" xfId="0" applyFont="1"/>
    <xf numFmtId="1" fontId="17" fillId="0" borderId="8" xfId="15" applyNumberFormat="1" applyFont="1" applyBorder="1" applyAlignment="1">
      <alignment horizontal="center"/>
    </xf>
    <xf numFmtId="1" fontId="17" fillId="4" borderId="8" xfId="15" applyNumberFormat="1" applyFont="1" applyFill="1" applyBorder="1" applyAlignment="1">
      <alignment horizontal="center"/>
    </xf>
    <xf numFmtId="3" fontId="17" fillId="3" borderId="8" xfId="6" applyNumberFormat="1" applyFont="1" applyFill="1" applyBorder="1" applyAlignment="1">
      <alignment vertical="center"/>
    </xf>
    <xf numFmtId="0" fontId="17" fillId="3" borderId="8" xfId="6" applyFont="1" applyFill="1" applyBorder="1" applyAlignment="1">
      <alignment vertical="center"/>
    </xf>
    <xf numFmtId="3" fontId="10" fillId="2" borderId="8" xfId="6" applyNumberFormat="1" applyFont="1" applyFill="1" applyBorder="1" applyAlignment="1">
      <alignment vertical="center"/>
    </xf>
    <xf numFmtId="14" fontId="11" fillId="0" borderId="0" xfId="0" applyNumberFormat="1" applyFont="1"/>
    <xf numFmtId="0" fontId="17" fillId="3" borderId="14" xfId="6" applyFont="1" applyFill="1" applyBorder="1" applyAlignment="1">
      <alignment vertical="center"/>
    </xf>
    <xf numFmtId="0" fontId="21" fillId="0" borderId="0" xfId="0" applyFont="1"/>
    <xf numFmtId="0" fontId="22" fillId="0" borderId="0" xfId="0" applyFont="1"/>
    <xf numFmtId="0" fontId="28" fillId="0" borderId="0" xfId="0" applyFont="1"/>
    <xf numFmtId="0" fontId="29" fillId="0" borderId="0" xfId="79" applyFont="1"/>
    <xf numFmtId="0" fontId="30" fillId="0" borderId="0" xfId="0" applyFont="1"/>
    <xf numFmtId="0" fontId="8" fillId="0" borderId="0" xfId="79" applyFont="1"/>
    <xf numFmtId="0" fontId="31" fillId="2" borderId="4" xfId="0" applyFont="1" applyFill="1" applyBorder="1" applyAlignment="1">
      <alignment wrapText="1"/>
    </xf>
    <xf numFmtId="166" fontId="31" fillId="2" borderId="2" xfId="80" applyNumberFormat="1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wrapText="1"/>
    </xf>
    <xf numFmtId="166" fontId="11" fillId="0" borderId="2" xfId="80" applyNumberFormat="1" applyFont="1" applyBorder="1" applyAlignment="1">
      <alignment horizontal="center"/>
    </xf>
    <xf numFmtId="165" fontId="11" fillId="0" borderId="2" xfId="19" applyNumberFormat="1" applyFont="1" applyBorder="1" applyAlignment="1">
      <alignment horizontal="center"/>
    </xf>
    <xf numFmtId="0" fontId="32" fillId="0" borderId="4" xfId="0" applyFont="1" applyBorder="1" applyAlignment="1">
      <alignment horizontal="left" wrapText="1" indent="1"/>
    </xf>
    <xf numFmtId="166" fontId="11" fillId="0" borderId="3" xfId="80" applyNumberFormat="1" applyFont="1" applyBorder="1" applyAlignment="1">
      <alignment horizontal="center"/>
    </xf>
    <xf numFmtId="165" fontId="11" fillId="0" borderId="3" xfId="81" applyNumberFormat="1" applyFont="1" applyBorder="1" applyAlignment="1">
      <alignment horizontal="center"/>
    </xf>
    <xf numFmtId="0" fontId="32" fillId="0" borderId="7" xfId="0" applyFont="1" applyBorder="1" applyAlignment="1">
      <alignment horizontal="left" wrapText="1" indent="1"/>
    </xf>
    <xf numFmtId="165" fontId="11" fillId="0" borderId="6" xfId="19" applyNumberFormat="1" applyFont="1" applyBorder="1" applyAlignment="1">
      <alignment horizontal="center"/>
    </xf>
    <xf numFmtId="0" fontId="31" fillId="2" borderId="2" xfId="0" applyFont="1" applyFill="1" applyBorder="1" applyAlignment="1">
      <alignment vertical="center" wrapText="1"/>
    </xf>
    <xf numFmtId="166" fontId="10" fillId="2" borderId="2" xfId="80" applyNumberFormat="1" applyFont="1" applyFill="1" applyBorder="1" applyAlignment="1">
      <alignment horizontal="center" vertical="center"/>
    </xf>
    <xf numFmtId="165" fontId="10" fillId="2" borderId="2" xfId="19" applyNumberFormat="1" applyFont="1" applyFill="1" applyBorder="1" applyAlignment="1">
      <alignment horizontal="center" vertical="center"/>
    </xf>
    <xf numFmtId="0" fontId="28" fillId="0" borderId="5" xfId="79" applyFont="1" applyBorder="1"/>
    <xf numFmtId="0" fontId="8" fillId="0" borderId="5" xfId="79" applyFont="1" applyBorder="1"/>
    <xf numFmtId="0" fontId="27" fillId="0" borderId="0" xfId="0" applyFont="1" applyAlignment="1">
      <alignment horizontal="center" vertical="center"/>
    </xf>
    <xf numFmtId="0" fontId="12" fillId="0" borderId="0" xfId="6" applyFont="1" applyAlignment="1">
      <alignment horizontal="center" vertical="center"/>
    </xf>
    <xf numFmtId="0" fontId="10" fillId="2" borderId="22" xfId="6" applyFont="1" applyFill="1" applyBorder="1" applyAlignment="1">
      <alignment horizontal="center" vertical="center"/>
    </xf>
    <xf numFmtId="0" fontId="10" fillId="2" borderId="17" xfId="6" applyFont="1" applyFill="1" applyBorder="1" applyAlignment="1">
      <alignment horizontal="center" vertical="center"/>
    </xf>
    <xf numFmtId="0" fontId="10" fillId="2" borderId="12" xfId="6" applyFont="1" applyFill="1" applyBorder="1" applyAlignment="1">
      <alignment horizontal="center" vertical="center"/>
    </xf>
    <xf numFmtId="0" fontId="14" fillId="2" borderId="15" xfId="6" applyFont="1" applyFill="1" applyBorder="1" applyAlignment="1">
      <alignment horizontal="center" vertical="center"/>
    </xf>
    <xf numFmtId="0" fontId="14" fillId="2" borderId="19" xfId="6" applyFont="1" applyFill="1" applyBorder="1" applyAlignment="1">
      <alignment horizontal="center" vertical="center"/>
    </xf>
    <xf numFmtId="0" fontId="14" fillId="2" borderId="13" xfId="6" applyFont="1" applyFill="1" applyBorder="1" applyAlignment="1">
      <alignment horizontal="center" vertical="center"/>
    </xf>
    <xf numFmtId="0" fontId="15" fillId="2" borderId="9" xfId="6" applyFont="1" applyFill="1" applyBorder="1" applyAlignment="1">
      <alignment horizontal="center" wrapText="1"/>
    </xf>
    <xf numFmtId="0" fontId="15" fillId="2" borderId="20" xfId="6" applyFont="1" applyFill="1" applyBorder="1" applyAlignment="1">
      <alignment horizontal="center" wrapText="1"/>
    </xf>
    <xf numFmtId="0" fontId="23" fillId="2" borderId="9" xfId="6" applyFont="1" applyFill="1" applyBorder="1" applyAlignment="1">
      <alignment horizontal="center" wrapText="1"/>
    </xf>
    <xf numFmtId="0" fontId="23" fillId="2" borderId="20" xfId="6" applyFont="1" applyFill="1" applyBorder="1" applyAlignment="1">
      <alignment horizontal="center" wrapText="1"/>
    </xf>
    <xf numFmtId="0" fontId="10" fillId="2" borderId="9" xfId="6" applyFont="1" applyFill="1" applyBorder="1" applyAlignment="1">
      <alignment horizontal="center" wrapText="1"/>
    </xf>
    <xf numFmtId="0" fontId="10" fillId="2" borderId="20" xfId="6" applyFont="1" applyFill="1" applyBorder="1" applyAlignment="1">
      <alignment horizontal="center" wrapText="1"/>
    </xf>
    <xf numFmtId="0" fontId="14" fillId="2" borderId="20" xfId="6" applyFont="1" applyFill="1" applyBorder="1" applyAlignment="1">
      <alignment horizontal="center" vertical="top"/>
    </xf>
    <xf numFmtId="0" fontId="14" fillId="2" borderId="10" xfId="6" applyFont="1" applyFill="1" applyBorder="1" applyAlignment="1">
      <alignment horizontal="center" vertical="top"/>
    </xf>
    <xf numFmtId="0" fontId="24" fillId="2" borderId="20" xfId="6" applyFont="1" applyFill="1" applyBorder="1" applyAlignment="1">
      <alignment horizontal="center" vertical="top" wrapText="1"/>
    </xf>
    <xf numFmtId="0" fontId="24" fillId="2" borderId="10" xfId="6" applyFont="1" applyFill="1" applyBorder="1" applyAlignment="1">
      <alignment horizontal="center" vertical="top" wrapText="1"/>
    </xf>
    <xf numFmtId="0" fontId="15" fillId="2" borderId="22" xfId="6" applyFont="1" applyFill="1" applyBorder="1" applyAlignment="1">
      <alignment horizontal="center" vertical="center" wrapText="1"/>
    </xf>
    <xf numFmtId="0" fontId="15" fillId="2" borderId="12" xfId="6" applyFont="1" applyFill="1" applyBorder="1" applyAlignment="1">
      <alignment horizontal="center" vertical="center" wrapText="1"/>
    </xf>
    <xf numFmtId="0" fontId="15" fillId="2" borderId="15" xfId="6" applyFont="1" applyFill="1" applyBorder="1" applyAlignment="1">
      <alignment horizontal="center" vertical="center" wrapText="1"/>
    </xf>
    <xf numFmtId="0" fontId="15" fillId="2" borderId="13" xfId="6" applyFont="1" applyFill="1" applyBorder="1" applyAlignment="1">
      <alignment horizontal="center" vertical="center" wrapText="1"/>
    </xf>
    <xf numFmtId="0" fontId="16" fillId="2" borderId="20" xfId="6" applyFont="1" applyFill="1" applyBorder="1" applyAlignment="1">
      <alignment horizontal="center" vertical="top" wrapText="1"/>
    </xf>
    <xf numFmtId="0" fontId="16" fillId="2" borderId="10" xfId="6" applyFont="1" applyFill="1" applyBorder="1" applyAlignment="1">
      <alignment horizontal="center" vertical="top" wrapText="1"/>
    </xf>
    <xf numFmtId="0" fontId="12" fillId="3" borderId="21" xfId="6" applyFont="1" applyFill="1" applyBorder="1" applyAlignment="1">
      <alignment horizontal="center" vertical="center"/>
    </xf>
    <xf numFmtId="0" fontId="12" fillId="3" borderId="11" xfId="6" applyFont="1" applyFill="1" applyBorder="1" applyAlignment="1">
      <alignment horizontal="center" vertical="center"/>
    </xf>
    <xf numFmtId="0" fontId="10" fillId="2" borderId="21" xfId="6" applyFont="1" applyFill="1" applyBorder="1" applyAlignment="1">
      <alignment horizontal="center" vertical="top"/>
    </xf>
    <xf numFmtId="0" fontId="10" fillId="2" borderId="11" xfId="6" applyFont="1" applyFill="1" applyBorder="1" applyAlignment="1">
      <alignment horizontal="center" vertical="top"/>
    </xf>
    <xf numFmtId="0" fontId="13" fillId="0" borderId="19" xfId="6" applyFont="1" applyBorder="1" applyAlignment="1">
      <alignment horizontal="center" vertical="center"/>
    </xf>
    <xf numFmtId="0" fontId="13" fillId="0" borderId="0" xfId="6" applyFont="1" applyAlignment="1">
      <alignment horizontal="center" vertical="center"/>
    </xf>
    <xf numFmtId="0" fontId="14" fillId="2" borderId="23" xfId="6" applyFont="1" applyFill="1" applyBorder="1" applyAlignment="1">
      <alignment horizontal="center" vertical="top"/>
    </xf>
    <xf numFmtId="0" fontId="14" fillId="2" borderId="15" xfId="6" applyFont="1" applyFill="1" applyBorder="1" applyAlignment="1">
      <alignment horizontal="center" vertical="top"/>
    </xf>
    <xf numFmtId="0" fontId="10" fillId="2" borderId="22" xfId="6" applyFont="1" applyFill="1" applyBorder="1" applyAlignment="1">
      <alignment horizontal="center" wrapText="1"/>
    </xf>
    <xf numFmtId="0" fontId="10" fillId="2" borderId="23" xfId="6" applyFont="1" applyFill="1" applyBorder="1" applyAlignment="1">
      <alignment horizontal="center" wrapText="1"/>
    </xf>
    <xf numFmtId="0" fontId="25" fillId="0" borderId="0" xfId="6" applyFont="1" applyAlignment="1">
      <alignment horizontal="center" vertical="center"/>
    </xf>
    <xf numFmtId="0" fontId="26" fillId="0" borderId="0" xfId="6" applyFont="1" applyAlignment="1">
      <alignment horizontal="center" vertical="center"/>
    </xf>
    <xf numFmtId="0" fontId="16" fillId="2" borderId="20" xfId="6" applyFont="1" applyFill="1" applyBorder="1" applyAlignment="1">
      <alignment horizontal="center" vertical="center" wrapText="1"/>
    </xf>
    <xf numFmtId="0" fontId="16" fillId="2" borderId="10" xfId="6" applyFont="1" applyFill="1" applyBorder="1" applyAlignment="1">
      <alignment horizontal="center" vertical="center" wrapText="1"/>
    </xf>
    <xf numFmtId="0" fontId="15" fillId="2" borderId="9" xfId="6" applyFont="1" applyFill="1" applyBorder="1" applyAlignment="1">
      <alignment horizontal="center" vertical="center" wrapText="1"/>
    </xf>
    <xf numFmtId="0" fontId="15" fillId="2" borderId="20" xfId="6" applyFont="1" applyFill="1" applyBorder="1" applyAlignment="1">
      <alignment horizontal="center" vertical="center" wrapText="1"/>
    </xf>
    <xf numFmtId="0" fontId="10" fillId="2" borderId="18" xfId="6" applyFont="1" applyFill="1" applyBorder="1" applyAlignment="1">
      <alignment horizontal="center" vertical="center"/>
    </xf>
    <xf numFmtId="0" fontId="10" fillId="2" borderId="16" xfId="6" applyFont="1" applyFill="1" applyBorder="1" applyAlignment="1">
      <alignment horizontal="center" vertical="center"/>
    </xf>
    <xf numFmtId="0" fontId="14" fillId="2" borderId="25" xfId="6" applyFont="1" applyFill="1" applyBorder="1" applyAlignment="1">
      <alignment horizontal="center" vertical="center"/>
    </xf>
    <xf numFmtId="0" fontId="14" fillId="2" borderId="24" xfId="6" applyFont="1" applyFill="1" applyBorder="1" applyAlignment="1">
      <alignment horizontal="center" vertical="center"/>
    </xf>
  </cellXfs>
  <cellStyles count="82">
    <cellStyle name="Dziesiętny 2" xfId="1" xr:uid="{00000000-0005-0000-0000-000001000000}"/>
    <cellStyle name="Dziesiętny 2 2" xfId="2" xr:uid="{00000000-0005-0000-0000-000002000000}"/>
    <cellStyle name="Dziesiętny 2 2 2" xfId="21" xr:uid="{CBFE5673-B6E5-46B5-88BF-1CA5878935F8}"/>
    <cellStyle name="Dziesiętny 2 3" xfId="3" xr:uid="{00000000-0005-0000-0000-000003000000}"/>
    <cellStyle name="Dziesiętny 3" xfId="4" xr:uid="{00000000-0005-0000-0000-000004000000}"/>
    <cellStyle name="Dziesiętny 4" xfId="5" xr:uid="{00000000-0005-0000-0000-000005000000}"/>
    <cellStyle name="Dziesiętny 5" xfId="80" xr:uid="{0CF33ECE-0AE4-4EE2-BA5E-1FBB679FAD62}"/>
    <cellStyle name="Normalny" xfId="0" builtinId="0"/>
    <cellStyle name="Normalny 10" xfId="35" xr:uid="{B0D514AF-8D8F-424B-9931-A7277BF01591}"/>
    <cellStyle name="Normalny 11" xfId="34" xr:uid="{411BF4DE-91A2-4917-80F8-F76216BED066}"/>
    <cellStyle name="Normalny 11 2" xfId="62" xr:uid="{7319A7AC-5657-4D63-B746-395CC0C2EB53}"/>
    <cellStyle name="Normalny 12" xfId="49" xr:uid="{51516F7C-DE1D-4AEF-B503-D60499114EE6}"/>
    <cellStyle name="Normalny 13" xfId="48" xr:uid="{6E307ED5-16B5-4881-A571-27F6AED2B587}"/>
    <cellStyle name="Normalny 14" xfId="74" xr:uid="{41724F90-FCA0-4BD0-A284-FBFF998A0506}"/>
    <cellStyle name="Normalny 15" xfId="75" xr:uid="{2FA38085-3203-461D-94E8-41B6F125C037}"/>
    <cellStyle name="Normalny 16" xfId="76" xr:uid="{5AB7640F-AD93-47EA-BEDE-8CCD3AD4B4F5}"/>
    <cellStyle name="Normalny 17" xfId="77" xr:uid="{E33F87FD-0E50-43BF-8B62-17D065B53693}"/>
    <cellStyle name="Normalny 18" xfId="78" xr:uid="{905DC943-39A4-4E89-866E-6CF6D13BB07D}"/>
    <cellStyle name="Normalny 2" xfId="6" xr:uid="{00000000-0005-0000-0000-000008000000}"/>
    <cellStyle name="Normalny 3" xfId="7" xr:uid="{00000000-0005-0000-0000-000009000000}"/>
    <cellStyle name="Normalny 3 2" xfId="8" xr:uid="{00000000-0005-0000-0000-00000A000000}"/>
    <cellStyle name="Normalny 4" xfId="9" xr:uid="{00000000-0005-0000-0000-00000B000000}"/>
    <cellStyle name="Normalny 4 2" xfId="10" xr:uid="{00000000-0005-0000-0000-00000C000000}"/>
    <cellStyle name="Normalny 4 2 2" xfId="27" xr:uid="{DE41CFB4-524C-4137-8676-F97CFD78D261}"/>
    <cellStyle name="Normalny 4 2 2 2" xfId="42" xr:uid="{427C3EC2-DDE1-4690-A38D-A21C9E6066B5}"/>
    <cellStyle name="Normalny 4 2 2 2 2" xfId="68" xr:uid="{DB85246D-5A23-4878-9353-F3BFE095F719}"/>
    <cellStyle name="Normalny 4 2 2 3" xfId="56" xr:uid="{35F5DA2E-CDBF-4CE3-A06D-C5AFFCFE2972}"/>
    <cellStyle name="Normalny 4 2 3" xfId="38" xr:uid="{AD1ECA8A-0EBB-497C-A492-FAC982AF1C70}"/>
    <cellStyle name="Normalny 4 2 3 2" xfId="64" xr:uid="{B8D70C4A-2BB4-436D-828C-B8A9DCEFAC40}"/>
    <cellStyle name="Normalny 4 2 4" xfId="52" xr:uid="{9A0A76C5-44B0-4B52-B05A-C346773166D3}"/>
    <cellStyle name="Normalny 4 2 5" xfId="23" xr:uid="{7121D75C-1C2D-43C0-BCA6-9D9978F53F32}"/>
    <cellStyle name="Normalny 4 3" xfId="28" xr:uid="{3D50B807-72D7-4874-9B1C-3A3009268A92}"/>
    <cellStyle name="Normalny 4 3 2" xfId="43" xr:uid="{D22EC19E-E413-4F66-B0B7-FACFA44DC663}"/>
    <cellStyle name="Normalny 4 3 2 2" xfId="69" xr:uid="{5829AB37-08B4-4E59-8655-6D4C22BF1F17}"/>
    <cellStyle name="Normalny 4 3 3" xfId="57" xr:uid="{AE752856-C9A8-4A03-A6D4-79928A3E9DF7}"/>
    <cellStyle name="Normalny 4 3 4" xfId="79" xr:uid="{A53E6E4E-199A-4BF4-B459-BEC05577A1CF}"/>
    <cellStyle name="Normalny 4 4" xfId="37" xr:uid="{2D1177F6-B1C8-4CB0-8642-B7E9B6E4CBCB}"/>
    <cellStyle name="Normalny 4 4 2" xfId="63" xr:uid="{65F6EA3E-1310-4794-A6B1-6668DE27299B}"/>
    <cellStyle name="Normalny 4 5" xfId="51" xr:uid="{15AE4F2E-F9B9-4E44-8C99-1BBF6316986F}"/>
    <cellStyle name="Normalny 4 6" xfId="22" xr:uid="{99C0F628-03B2-4AC6-AFAE-54C027070E0A}"/>
    <cellStyle name="Normalny 5" xfId="11" xr:uid="{00000000-0005-0000-0000-00000D000000}"/>
    <cellStyle name="Normalny 5 2" xfId="12" xr:uid="{00000000-0005-0000-0000-00000E000000}"/>
    <cellStyle name="Normalny 5 2 2" xfId="29" xr:uid="{2495DDEB-CE66-4685-A067-4A674C753106}"/>
    <cellStyle name="Normalny 5 2 2 2" xfId="44" xr:uid="{1A5810FF-5B14-4859-A857-B100E90E6428}"/>
    <cellStyle name="Normalny 5 2 2 2 2" xfId="70" xr:uid="{0D09BE48-DD67-4355-8DB1-86EDC0E15F19}"/>
    <cellStyle name="Normalny 5 2 2 3" xfId="58" xr:uid="{A037C587-6E75-45FD-8759-ECCDFA527723}"/>
    <cellStyle name="Normalny 5 2 3" xfId="40" xr:uid="{CC35DD13-F83E-49F8-9BEC-63B02EA5B07E}"/>
    <cellStyle name="Normalny 5 2 3 2" xfId="66" xr:uid="{7F2D1EDC-1600-4780-9EEB-851FA008A182}"/>
    <cellStyle name="Normalny 5 2 4" xfId="54" xr:uid="{8F1AF815-A784-44EE-A8C5-A9D6B437ACBA}"/>
    <cellStyle name="Normalny 5 2 5" xfId="25" xr:uid="{9E0DC868-9C30-42A7-9DE4-B04781B4DA88}"/>
    <cellStyle name="Normalny 5 3" xfId="30" xr:uid="{1732D38B-EE8C-4B5F-8A72-87790F17DFE1}"/>
    <cellStyle name="Normalny 5 3 2" xfId="45" xr:uid="{CCD358CA-A6E6-4420-BFE6-C40178F56C8A}"/>
    <cellStyle name="Normalny 5 3 2 2" xfId="71" xr:uid="{E92D854A-E2F2-4796-85C0-32CBDAF941EF}"/>
    <cellStyle name="Normalny 5 3 3" xfId="59" xr:uid="{A7C62A30-0388-4708-90DC-8E6BBF2AF7C8}"/>
    <cellStyle name="Normalny 5 4" xfId="39" xr:uid="{7336C80B-0046-47B4-A9E4-5DD2E8A01E36}"/>
    <cellStyle name="Normalny 5 4 2" xfId="65" xr:uid="{F175998E-633B-4526-BB10-E87030BD091A}"/>
    <cellStyle name="Normalny 5 5" xfId="53" xr:uid="{9A8CA1B8-09F0-4501-84C0-8462D88477D5}"/>
    <cellStyle name="Normalny 5 6" xfId="24" xr:uid="{9FD02219-4927-4342-A3F7-5F98D11E073C}"/>
    <cellStyle name="Normalny 6" xfId="13" xr:uid="{00000000-0005-0000-0000-00000F000000}"/>
    <cellStyle name="Normalny 7" xfId="14" xr:uid="{00000000-0005-0000-0000-000010000000}"/>
    <cellStyle name="Normalny 7 2" xfId="31" xr:uid="{BD0F09CB-2825-43C6-9BFE-BD4646D4FBFE}"/>
    <cellStyle name="Normalny 7 2 2" xfId="46" xr:uid="{0D4161BA-9141-4911-B54A-F7FA1429576B}"/>
    <cellStyle name="Normalny 7 2 2 2" xfId="72" xr:uid="{4337AC39-E90A-4328-A294-A037B5CA1ADD}"/>
    <cellStyle name="Normalny 7 2 3" xfId="60" xr:uid="{4E76C5D0-31B2-4DA3-9405-1233053878D4}"/>
    <cellStyle name="Normalny 7 3" xfId="41" xr:uid="{2CA3765A-EB23-457F-9F95-B703D6A1988A}"/>
    <cellStyle name="Normalny 7 3 2" xfId="67" xr:uid="{D9AB8B45-4D89-4A5B-90AA-E91C3EA000F1}"/>
    <cellStyle name="Normalny 7 4" xfId="55" xr:uid="{CC8241EA-5D4A-4BC4-B13F-07912F33673F}"/>
    <cellStyle name="Normalny 7 5" xfId="26" xr:uid="{4CC2216E-F30A-40A8-BBF7-3E4BE00D8147}"/>
    <cellStyle name="Normalny 8" xfId="32" xr:uid="{B8AC3724-8851-4AE1-94F5-DF4BC0A3E21C}"/>
    <cellStyle name="Normalny 9" xfId="33" xr:uid="{9AAFB31F-5E50-4CA3-834B-5F375E23D6AE}"/>
    <cellStyle name="Normalny 9 2" xfId="47" xr:uid="{66A9FD8C-7699-42B3-826D-5C2B266D0E58}"/>
    <cellStyle name="Normalny 9 2 2" xfId="73" xr:uid="{0C52B265-0D6B-4DAB-B0D1-308B4189F8C2}"/>
    <cellStyle name="Normalny 9 3" xfId="61" xr:uid="{392AFE43-784C-421F-8E88-85B865E22D88}"/>
    <cellStyle name="Procentowy 2" xfId="15" xr:uid="{00000000-0005-0000-0000-000012000000}"/>
    <cellStyle name="Procentowy 3" xfId="16" xr:uid="{00000000-0005-0000-0000-000013000000}"/>
    <cellStyle name="Procentowy 3 2" xfId="17" xr:uid="{00000000-0005-0000-0000-000014000000}"/>
    <cellStyle name="Procentowy 4" xfId="18" xr:uid="{00000000-0005-0000-0000-000015000000}"/>
    <cellStyle name="Procentowy 4 2" xfId="19" xr:uid="{00000000-0005-0000-0000-000016000000}"/>
    <cellStyle name="Procentowy 5" xfId="20" xr:uid="{00000000-0005-0000-0000-000017000000}"/>
    <cellStyle name="Procentowy 6" xfId="36" xr:uid="{AA7DAD75-A8B3-47EE-9EA2-23A474A767AD}"/>
    <cellStyle name="Procentowy 7" xfId="50" xr:uid="{B4325FA4-0A44-40C5-914F-5E86E0C1D91E}"/>
    <cellStyle name="Procentowy 8" xfId="81" xr:uid="{5D85098A-E6C9-4623-AB47-2F3F7071584A}"/>
  </cellStyles>
  <dxfs count="73"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13840-F569-4F2A-B8C6-C92385ECCCAA}">
  <dimension ref="A1:IS27"/>
  <sheetViews>
    <sheetView showGridLines="0" tabSelected="1" zoomScale="90" zoomScaleNormal="90" workbookViewId="0">
      <selection activeCell="E1" sqref="E1"/>
    </sheetView>
  </sheetViews>
  <sheetFormatPr defaultColWidth="9.109375" defaultRowHeight="13.8" x14ac:dyDescent="0.25"/>
  <cols>
    <col min="1" max="1" width="1.109375" style="43" customWidth="1"/>
    <col min="2" max="2" width="34.88671875" style="43" customWidth="1"/>
    <col min="3" max="5" width="15.5546875" style="43" customWidth="1"/>
    <col min="6" max="16384" width="9.109375" style="43"/>
  </cols>
  <sheetData>
    <row r="1" spans="1:253" x14ac:dyDescent="0.25">
      <c r="A1" s="1"/>
      <c r="B1" s="41"/>
      <c r="C1" s="42"/>
      <c r="D1" s="41"/>
      <c r="E1" s="36">
        <v>46058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pans="1:253" ht="24.75" customHeight="1" x14ac:dyDescent="0.25">
      <c r="B2" s="60" t="s">
        <v>159</v>
      </c>
      <c r="C2" s="60"/>
      <c r="D2" s="60"/>
      <c r="E2" s="60"/>
    </row>
    <row r="3" spans="1:253" ht="24.75" customHeight="1" x14ac:dyDescent="0.25">
      <c r="B3" s="44"/>
      <c r="C3" s="45" t="s">
        <v>160</v>
      </c>
      <c r="D3" s="45" t="s">
        <v>161</v>
      </c>
      <c r="E3" s="46" t="s">
        <v>162</v>
      </c>
    </row>
    <row r="4" spans="1:253" ht="24.75" customHeight="1" x14ac:dyDescent="0.25">
      <c r="B4" s="47" t="s">
        <v>163</v>
      </c>
      <c r="C4" s="48">
        <v>40281</v>
      </c>
      <c r="D4" s="48">
        <v>44248</v>
      </c>
      <c r="E4" s="49">
        <v>-8.9653769661905636E-2</v>
      </c>
    </row>
    <row r="5" spans="1:253" ht="24.75" customHeight="1" x14ac:dyDescent="0.25">
      <c r="B5" s="47" t="s">
        <v>164</v>
      </c>
      <c r="C5" s="48">
        <v>5406</v>
      </c>
      <c r="D5" s="48">
        <v>4924</v>
      </c>
      <c r="E5" s="49">
        <v>9.7887896019496434E-2</v>
      </c>
    </row>
    <row r="6" spans="1:253" ht="24.75" customHeight="1" x14ac:dyDescent="0.25">
      <c r="B6" s="50" t="s">
        <v>165</v>
      </c>
      <c r="C6" s="51">
        <f>C5-C7</f>
        <v>5165</v>
      </c>
      <c r="D6" s="51">
        <f t="shared" ref="D6:E6" si="0">D5-D7</f>
        <v>4788</v>
      </c>
      <c r="E6" s="52">
        <f t="shared" si="0"/>
        <v>-0.67417092750991525</v>
      </c>
    </row>
    <row r="7" spans="1:253" ht="24.75" customHeight="1" x14ac:dyDescent="0.25">
      <c r="B7" s="53" t="s">
        <v>166</v>
      </c>
      <c r="C7" s="51">
        <v>241</v>
      </c>
      <c r="D7" s="51">
        <v>136</v>
      </c>
      <c r="E7" s="54">
        <v>0.77205882352941169</v>
      </c>
    </row>
    <row r="8" spans="1:253" ht="25.5" customHeight="1" x14ac:dyDescent="0.25">
      <c r="B8" s="55" t="s">
        <v>167</v>
      </c>
      <c r="C8" s="56">
        <v>45687</v>
      </c>
      <c r="D8" s="56">
        <v>49172</v>
      </c>
      <c r="E8" s="57">
        <v>-7.0873667941104723E-2</v>
      </c>
    </row>
    <row r="9" spans="1:253" x14ac:dyDescent="0.25">
      <c r="B9" s="58" t="s">
        <v>168</v>
      </c>
      <c r="C9" s="59"/>
      <c r="D9" s="59"/>
      <c r="E9" s="59"/>
    </row>
    <row r="10" spans="1:253" x14ac:dyDescent="0.25">
      <c r="B10" s="40" t="s">
        <v>169</v>
      </c>
    </row>
    <row r="27" spans="2:2" x14ac:dyDescent="0.25">
      <c r="B27" s="4"/>
    </row>
  </sheetData>
  <mergeCells count="1">
    <mergeCell ref="B2:E2"/>
  </mergeCells>
  <conditionalFormatting sqref="E4:E8">
    <cfRule type="cellIs" dxfId="72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B1:N99"/>
  <sheetViews>
    <sheetView showGridLines="0" zoomScale="89" zoomScaleNormal="89" workbookViewId="0">
      <selection activeCell="L1" sqref="L1"/>
    </sheetView>
  </sheetViews>
  <sheetFormatPr defaultColWidth="9.109375" defaultRowHeight="14.4" x14ac:dyDescent="0.3"/>
  <cols>
    <col min="1" max="1" width="1.6640625" style="4" customWidth="1"/>
    <col min="2" max="2" width="8.109375" style="4" customWidth="1"/>
    <col min="3" max="3" width="19.33203125" style="4" customWidth="1"/>
    <col min="4" max="12" width="10.33203125" style="4" customWidth="1"/>
    <col min="13" max="13" width="3.109375" customWidth="1"/>
    <col min="14" max="14" width="3.109375" style="4" customWidth="1"/>
    <col min="15" max="15" width="11.33203125" style="4" customWidth="1"/>
    <col min="16" max="16384" width="9.109375" style="4"/>
  </cols>
  <sheetData>
    <row r="1" spans="2:14" x14ac:dyDescent="0.3">
      <c r="B1" s="4" t="s">
        <v>3</v>
      </c>
      <c r="D1" s="2"/>
      <c r="L1" s="36">
        <v>46058</v>
      </c>
    </row>
    <row r="2" spans="2:14" ht="14.4" customHeight="1" x14ac:dyDescent="0.3">
      <c r="B2" s="61" t="s">
        <v>95</v>
      </c>
      <c r="C2" s="61"/>
      <c r="D2" s="61"/>
      <c r="E2" s="61"/>
      <c r="F2" s="61"/>
      <c r="G2" s="61"/>
      <c r="H2" s="61"/>
      <c r="I2" s="61"/>
      <c r="J2" s="61"/>
      <c r="K2" s="61"/>
      <c r="L2" s="61"/>
      <c r="N2" s="30"/>
    </row>
    <row r="3" spans="2:14" ht="14.4" customHeight="1" thickBot="1" x14ac:dyDescent="0.35">
      <c r="B3" s="88" t="s">
        <v>96</v>
      </c>
      <c r="C3" s="88"/>
      <c r="D3" s="88"/>
      <c r="E3" s="88"/>
      <c r="F3" s="88"/>
      <c r="G3" s="88"/>
      <c r="H3" s="88"/>
      <c r="I3" s="88"/>
      <c r="J3" s="88"/>
      <c r="K3" s="88"/>
      <c r="L3" s="88"/>
      <c r="N3" s="30"/>
    </row>
    <row r="4" spans="2:14" ht="14.4" customHeight="1" x14ac:dyDescent="0.3">
      <c r="B4" s="72" t="s">
        <v>0</v>
      </c>
      <c r="C4" s="72" t="s">
        <v>1</v>
      </c>
      <c r="D4" s="62" t="s">
        <v>97</v>
      </c>
      <c r="E4" s="63"/>
      <c r="F4" s="63"/>
      <c r="G4" s="63"/>
      <c r="H4" s="63"/>
      <c r="I4" s="64"/>
      <c r="J4" s="62" t="s">
        <v>90</v>
      </c>
      <c r="K4" s="63"/>
      <c r="L4" s="64"/>
    </row>
    <row r="5" spans="2:14" ht="14.4" customHeight="1" thickBot="1" x14ac:dyDescent="0.35">
      <c r="B5" s="73"/>
      <c r="C5" s="73"/>
      <c r="D5" s="65" t="s">
        <v>98</v>
      </c>
      <c r="E5" s="66"/>
      <c r="F5" s="66"/>
      <c r="G5" s="66"/>
      <c r="H5" s="66"/>
      <c r="I5" s="67"/>
      <c r="J5" s="65" t="s">
        <v>91</v>
      </c>
      <c r="K5" s="66"/>
      <c r="L5" s="67"/>
    </row>
    <row r="6" spans="2:14" ht="14.4" customHeight="1" x14ac:dyDescent="0.3">
      <c r="B6" s="73"/>
      <c r="C6" s="73"/>
      <c r="D6" s="78">
        <v>2026</v>
      </c>
      <c r="E6" s="79"/>
      <c r="F6" s="78">
        <v>2025</v>
      </c>
      <c r="G6" s="79"/>
      <c r="H6" s="68" t="s">
        <v>4</v>
      </c>
      <c r="I6" s="68" t="s">
        <v>42</v>
      </c>
      <c r="J6" s="68">
        <v>2025</v>
      </c>
      <c r="K6" s="68" t="s">
        <v>144</v>
      </c>
      <c r="L6" s="70" t="s">
        <v>146</v>
      </c>
    </row>
    <row r="7" spans="2:14" ht="14.4" customHeight="1" thickBot="1" x14ac:dyDescent="0.35">
      <c r="B7" s="74" t="s">
        <v>5</v>
      </c>
      <c r="C7" s="74" t="s">
        <v>6</v>
      </c>
      <c r="D7" s="80"/>
      <c r="E7" s="81"/>
      <c r="F7" s="80"/>
      <c r="G7" s="81"/>
      <c r="H7" s="69"/>
      <c r="I7" s="69"/>
      <c r="J7" s="69"/>
      <c r="K7" s="69"/>
      <c r="L7" s="71"/>
    </row>
    <row r="8" spans="2:14" ht="14.4" customHeight="1" x14ac:dyDescent="0.3">
      <c r="B8" s="74"/>
      <c r="C8" s="74"/>
      <c r="D8" s="5" t="s">
        <v>7</v>
      </c>
      <c r="E8" s="6" t="s">
        <v>2</v>
      </c>
      <c r="F8" s="5" t="s">
        <v>7</v>
      </c>
      <c r="G8" s="6" t="s">
        <v>2</v>
      </c>
      <c r="H8" s="82" t="s">
        <v>8</v>
      </c>
      <c r="I8" s="82" t="s">
        <v>43</v>
      </c>
      <c r="J8" s="82" t="s">
        <v>7</v>
      </c>
      <c r="K8" s="82" t="s">
        <v>145</v>
      </c>
      <c r="L8" s="76" t="s">
        <v>147</v>
      </c>
    </row>
    <row r="9" spans="2:14" ht="14.4" customHeight="1" thickBot="1" x14ac:dyDescent="0.35">
      <c r="B9" s="75"/>
      <c r="C9" s="75"/>
      <c r="D9" s="8" t="s">
        <v>9</v>
      </c>
      <c r="E9" s="9" t="s">
        <v>10</v>
      </c>
      <c r="F9" s="8" t="s">
        <v>9</v>
      </c>
      <c r="G9" s="9" t="s">
        <v>10</v>
      </c>
      <c r="H9" s="83"/>
      <c r="I9" s="83"/>
      <c r="J9" s="83" t="s">
        <v>9</v>
      </c>
      <c r="K9" s="83"/>
      <c r="L9" s="77"/>
    </row>
    <row r="10" spans="2:14" ht="14.25" customHeight="1" thickBot="1" x14ac:dyDescent="0.35">
      <c r="B10" s="11">
        <v>1</v>
      </c>
      <c r="C10" s="12" t="s">
        <v>18</v>
      </c>
      <c r="D10" s="13">
        <v>7859</v>
      </c>
      <c r="E10" s="14">
        <v>0.19510439164866811</v>
      </c>
      <c r="F10" s="13">
        <v>9006</v>
      </c>
      <c r="G10" s="14">
        <v>0.20353462303380943</v>
      </c>
      <c r="H10" s="15">
        <v>-0.12735953808572065</v>
      </c>
      <c r="I10" s="31">
        <v>0</v>
      </c>
      <c r="J10" s="13">
        <v>9169</v>
      </c>
      <c r="K10" s="15">
        <v>-0.14287272330679468</v>
      </c>
      <c r="L10" s="31">
        <v>0</v>
      </c>
    </row>
    <row r="11" spans="2:14" ht="14.4" customHeight="1" thickBot="1" x14ac:dyDescent="0.35">
      <c r="B11" s="16">
        <v>2</v>
      </c>
      <c r="C11" s="17" t="s">
        <v>16</v>
      </c>
      <c r="D11" s="18">
        <v>4324</v>
      </c>
      <c r="E11" s="19">
        <v>0.10734589508701373</v>
      </c>
      <c r="F11" s="18">
        <v>4067</v>
      </c>
      <c r="G11" s="19">
        <v>9.1913758813957691E-2</v>
      </c>
      <c r="H11" s="20">
        <v>6.3191541676911767E-2</v>
      </c>
      <c r="I11" s="32">
        <v>0</v>
      </c>
      <c r="J11" s="18">
        <v>7799</v>
      </c>
      <c r="K11" s="20">
        <v>-0.44556994486472623</v>
      </c>
      <c r="L11" s="32">
        <v>0</v>
      </c>
    </row>
    <row r="12" spans="2:14" ht="14.4" customHeight="1" thickBot="1" x14ac:dyDescent="0.35">
      <c r="B12" s="11">
        <v>3</v>
      </c>
      <c r="C12" s="12" t="s">
        <v>17</v>
      </c>
      <c r="D12" s="13">
        <v>3316</v>
      </c>
      <c r="E12" s="14">
        <v>8.2321690126858818E-2</v>
      </c>
      <c r="F12" s="13">
        <v>3438</v>
      </c>
      <c r="G12" s="14">
        <v>7.7698427047550173E-2</v>
      </c>
      <c r="H12" s="15">
        <v>-3.5485747527632339E-2</v>
      </c>
      <c r="I12" s="31">
        <v>0</v>
      </c>
      <c r="J12" s="13">
        <v>4506</v>
      </c>
      <c r="K12" s="15">
        <v>-0.26409232134931204</v>
      </c>
      <c r="L12" s="31">
        <v>0</v>
      </c>
    </row>
    <row r="13" spans="2:14" ht="14.4" customHeight="1" thickBot="1" x14ac:dyDescent="0.35">
      <c r="B13" s="16">
        <v>4</v>
      </c>
      <c r="C13" s="17" t="s">
        <v>31</v>
      </c>
      <c r="D13" s="18">
        <v>2253</v>
      </c>
      <c r="E13" s="19">
        <v>5.5932077157965297E-2</v>
      </c>
      <c r="F13" s="18">
        <v>2444</v>
      </c>
      <c r="G13" s="19">
        <v>5.5234134876152592E-2</v>
      </c>
      <c r="H13" s="20">
        <v>-7.8150572831423903E-2</v>
      </c>
      <c r="I13" s="32">
        <v>2</v>
      </c>
      <c r="J13" s="18">
        <v>3479</v>
      </c>
      <c r="K13" s="20">
        <v>-0.35240011497556767</v>
      </c>
      <c r="L13" s="32">
        <v>1</v>
      </c>
    </row>
    <row r="14" spans="2:14" ht="14.4" customHeight="1" thickBot="1" x14ac:dyDescent="0.35">
      <c r="B14" s="11">
        <v>5</v>
      </c>
      <c r="C14" s="12" t="s">
        <v>15</v>
      </c>
      <c r="D14" s="13">
        <v>1932</v>
      </c>
      <c r="E14" s="14">
        <v>4.7963059506963578E-2</v>
      </c>
      <c r="F14" s="13">
        <v>1762</v>
      </c>
      <c r="G14" s="14">
        <v>3.9821008859157479E-2</v>
      </c>
      <c r="H14" s="15">
        <v>9.6481271282633285E-2</v>
      </c>
      <c r="I14" s="31">
        <v>4</v>
      </c>
      <c r="J14" s="13">
        <v>3107</v>
      </c>
      <c r="K14" s="15">
        <v>-0.37817830704859989</v>
      </c>
      <c r="L14" s="31">
        <v>3</v>
      </c>
    </row>
    <row r="15" spans="2:14" ht="14.4" customHeight="1" thickBot="1" x14ac:dyDescent="0.35">
      <c r="B15" s="16">
        <v>6</v>
      </c>
      <c r="C15" s="17" t="s">
        <v>21</v>
      </c>
      <c r="D15" s="18">
        <v>1787</v>
      </c>
      <c r="E15" s="19">
        <v>4.4363347483925425E-2</v>
      </c>
      <c r="F15" s="18">
        <v>2912</v>
      </c>
      <c r="G15" s="19">
        <v>6.5810884107756276E-2</v>
      </c>
      <c r="H15" s="20">
        <v>-0.38633241758241754</v>
      </c>
      <c r="I15" s="32">
        <v>-2</v>
      </c>
      <c r="J15" s="18">
        <v>2508</v>
      </c>
      <c r="K15" s="20">
        <v>-0.28748006379585322</v>
      </c>
      <c r="L15" s="32">
        <v>4</v>
      </c>
    </row>
    <row r="16" spans="2:14" ht="14.4" customHeight="1" thickBot="1" x14ac:dyDescent="0.35">
      <c r="B16" s="11">
        <v>7</v>
      </c>
      <c r="C16" s="12" t="s">
        <v>30</v>
      </c>
      <c r="D16" s="13">
        <v>1733</v>
      </c>
      <c r="E16" s="14">
        <v>4.3022765075345699E-2</v>
      </c>
      <c r="F16" s="13">
        <v>1945</v>
      </c>
      <c r="G16" s="14">
        <v>4.3956789007412761E-2</v>
      </c>
      <c r="H16" s="15">
        <v>-0.10899742930591261</v>
      </c>
      <c r="I16" s="31">
        <v>1</v>
      </c>
      <c r="J16" s="13">
        <v>3729</v>
      </c>
      <c r="K16" s="15">
        <v>-0.53526414588361493</v>
      </c>
      <c r="L16" s="31">
        <v>-3</v>
      </c>
    </row>
    <row r="17" spans="2:12" ht="14.4" customHeight="1" thickBot="1" x14ac:dyDescent="0.35">
      <c r="B17" s="16">
        <v>8</v>
      </c>
      <c r="C17" s="17" t="s">
        <v>55</v>
      </c>
      <c r="D17" s="18">
        <v>1212</v>
      </c>
      <c r="E17" s="19">
        <v>3.0088627392567215E-2</v>
      </c>
      <c r="F17" s="18">
        <v>2046</v>
      </c>
      <c r="G17" s="19">
        <v>4.6239378050985352E-2</v>
      </c>
      <c r="H17" s="20">
        <v>-0.40762463343108502</v>
      </c>
      <c r="I17" s="32">
        <v>-1</v>
      </c>
      <c r="J17" s="18">
        <v>1535</v>
      </c>
      <c r="K17" s="20">
        <v>-0.21042345276872965</v>
      </c>
      <c r="L17" s="32">
        <v>7</v>
      </c>
    </row>
    <row r="18" spans="2:12" ht="14.4" customHeight="1" thickBot="1" x14ac:dyDescent="0.35">
      <c r="B18" s="11">
        <v>9</v>
      </c>
      <c r="C18" s="12" t="s">
        <v>28</v>
      </c>
      <c r="D18" s="13">
        <v>1120</v>
      </c>
      <c r="E18" s="14">
        <v>2.78046721779499E-2</v>
      </c>
      <c r="F18" s="13">
        <v>1216</v>
      </c>
      <c r="G18" s="14">
        <v>2.7481468088953173E-2</v>
      </c>
      <c r="H18" s="15">
        <v>-7.8947368421052655E-2</v>
      </c>
      <c r="I18" s="31">
        <v>2</v>
      </c>
      <c r="J18" s="13">
        <v>2717</v>
      </c>
      <c r="K18" s="15">
        <v>-0.58778064041221934</v>
      </c>
      <c r="L18" s="31">
        <v>0</v>
      </c>
    </row>
    <row r="19" spans="2:12" ht="14.4" customHeight="1" thickBot="1" x14ac:dyDescent="0.35">
      <c r="B19" s="16">
        <v>10</v>
      </c>
      <c r="C19" s="17" t="s">
        <v>65</v>
      </c>
      <c r="D19" s="18">
        <v>1112</v>
      </c>
      <c r="E19" s="19">
        <v>2.7606067376678832E-2</v>
      </c>
      <c r="F19" s="18">
        <v>1099</v>
      </c>
      <c r="G19" s="19">
        <v>2.483728078105225E-2</v>
      </c>
      <c r="H19" s="20">
        <v>1.1828935395814311E-2</v>
      </c>
      <c r="I19" s="32">
        <v>2</v>
      </c>
      <c r="J19" s="18">
        <v>1540</v>
      </c>
      <c r="K19" s="20">
        <v>-0.2779220779220779</v>
      </c>
      <c r="L19" s="32">
        <v>4</v>
      </c>
    </row>
    <row r="20" spans="2:12" ht="14.4" customHeight="1" thickBot="1" x14ac:dyDescent="0.35">
      <c r="B20" s="11">
        <v>11</v>
      </c>
      <c r="C20" s="12" t="s">
        <v>20</v>
      </c>
      <c r="D20" s="13">
        <v>1060</v>
      </c>
      <c r="E20" s="14">
        <v>2.631513616841687E-2</v>
      </c>
      <c r="F20" s="13">
        <v>1327</v>
      </c>
      <c r="G20" s="14">
        <v>2.999005604773097E-2</v>
      </c>
      <c r="H20" s="15">
        <v>-0.20120572720422003</v>
      </c>
      <c r="I20" s="31">
        <v>-1</v>
      </c>
      <c r="J20" s="13">
        <v>1316</v>
      </c>
      <c r="K20" s="15">
        <v>-0.19452887537993924</v>
      </c>
      <c r="L20" s="31">
        <v>5</v>
      </c>
    </row>
    <row r="21" spans="2:12" ht="14.4" customHeight="1" thickBot="1" x14ac:dyDescent="0.35">
      <c r="B21" s="16">
        <v>12</v>
      </c>
      <c r="C21" s="17" t="s">
        <v>22</v>
      </c>
      <c r="D21" s="18">
        <v>950</v>
      </c>
      <c r="E21" s="19">
        <v>2.3584320150939649E-2</v>
      </c>
      <c r="F21" s="18">
        <v>2611</v>
      </c>
      <c r="G21" s="19">
        <v>5.9008316760079553E-2</v>
      </c>
      <c r="H21" s="20">
        <v>-0.63615472998851019</v>
      </c>
      <c r="I21" s="32" t="s">
        <v>148</v>
      </c>
      <c r="J21" s="18">
        <v>3308</v>
      </c>
      <c r="K21" s="20">
        <v>-0.71281741233373641</v>
      </c>
      <c r="L21" s="32">
        <v>-6</v>
      </c>
    </row>
    <row r="22" spans="2:12" ht="14.25" customHeight="1" thickBot="1" x14ac:dyDescent="0.35">
      <c r="B22" s="11">
        <v>13</v>
      </c>
      <c r="C22" s="12" t="s">
        <v>68</v>
      </c>
      <c r="D22" s="13">
        <v>930</v>
      </c>
      <c r="E22" s="14">
        <v>2.3087808147761971E-2</v>
      </c>
      <c r="F22" s="13">
        <v>985</v>
      </c>
      <c r="G22" s="14">
        <v>2.2260893147712891E-2</v>
      </c>
      <c r="H22" s="15">
        <v>-5.5837563451776595E-2</v>
      </c>
      <c r="I22" s="31">
        <v>1</v>
      </c>
      <c r="J22" s="13">
        <v>2122</v>
      </c>
      <c r="K22" s="15">
        <v>-0.56173421300659754</v>
      </c>
      <c r="L22" s="31">
        <v>-2</v>
      </c>
    </row>
    <row r="23" spans="2:12" ht="14.25" customHeight="1" thickBot="1" x14ac:dyDescent="0.35">
      <c r="B23" s="16">
        <v>14</v>
      </c>
      <c r="C23" s="17" t="s">
        <v>23</v>
      </c>
      <c r="D23" s="18">
        <v>875</v>
      </c>
      <c r="E23" s="19">
        <v>2.1722400139023362E-2</v>
      </c>
      <c r="F23" s="18">
        <v>1084</v>
      </c>
      <c r="G23" s="19">
        <v>2.4498282408244441E-2</v>
      </c>
      <c r="H23" s="20">
        <v>-0.19280442804428044</v>
      </c>
      <c r="I23" s="32" t="s">
        <v>149</v>
      </c>
      <c r="J23" s="18">
        <v>3158</v>
      </c>
      <c r="K23" s="20">
        <v>-0.72292590246991772</v>
      </c>
      <c r="L23" s="32">
        <v>-7</v>
      </c>
    </row>
    <row r="24" spans="2:12" ht="14.25" customHeight="1" thickBot="1" x14ac:dyDescent="0.35">
      <c r="B24" s="11">
        <v>15</v>
      </c>
      <c r="C24" s="12" t="s">
        <v>78</v>
      </c>
      <c r="D24" s="13">
        <v>857</v>
      </c>
      <c r="E24" s="14">
        <v>2.1275539336163451E-2</v>
      </c>
      <c r="F24" s="13">
        <v>281</v>
      </c>
      <c r="G24" s="14">
        <v>6.3505695172663169E-3</v>
      </c>
      <c r="H24" s="15">
        <v>2.0498220640569396</v>
      </c>
      <c r="I24" s="31">
        <v>11</v>
      </c>
      <c r="J24" s="13">
        <v>783</v>
      </c>
      <c r="K24" s="15">
        <v>9.4508301404853112E-2</v>
      </c>
      <c r="L24" s="31">
        <v>8</v>
      </c>
    </row>
    <row r="25" spans="2:12" ht="14.4" customHeight="1" thickBot="1" x14ac:dyDescent="0.35">
      <c r="B25" s="16">
        <v>16</v>
      </c>
      <c r="C25" s="17" t="s">
        <v>27</v>
      </c>
      <c r="D25" s="18">
        <v>788</v>
      </c>
      <c r="E25" s="19">
        <v>1.9562572925200465E-2</v>
      </c>
      <c r="F25" s="18">
        <v>516</v>
      </c>
      <c r="G25" s="19">
        <v>1.1661544024588681E-2</v>
      </c>
      <c r="H25" s="20">
        <v>0.52713178294573648</v>
      </c>
      <c r="I25" s="32" t="s">
        <v>151</v>
      </c>
      <c r="J25" s="18">
        <v>1096</v>
      </c>
      <c r="K25" s="20">
        <v>-0.28102189781021902</v>
      </c>
      <c r="L25" s="32">
        <v>3</v>
      </c>
    </row>
    <row r="26" spans="2:12" ht="14.4" customHeight="1" thickBot="1" x14ac:dyDescent="0.35">
      <c r="B26" s="11">
        <v>17</v>
      </c>
      <c r="C26" s="12" t="s">
        <v>32</v>
      </c>
      <c r="D26" s="13">
        <v>742</v>
      </c>
      <c r="E26" s="14">
        <v>1.8420595317891812E-2</v>
      </c>
      <c r="F26" s="13">
        <v>953</v>
      </c>
      <c r="G26" s="14">
        <v>2.1537696619056228E-2</v>
      </c>
      <c r="H26" s="15">
        <v>-0.2214060860440713</v>
      </c>
      <c r="I26" s="31">
        <v>-2</v>
      </c>
      <c r="J26" s="13">
        <v>510</v>
      </c>
      <c r="K26" s="15">
        <v>0.45490196078431366</v>
      </c>
      <c r="L26" s="31">
        <v>11</v>
      </c>
    </row>
    <row r="27" spans="2:12" ht="14.4" customHeight="1" thickBot="1" x14ac:dyDescent="0.35">
      <c r="B27" s="16">
        <v>18</v>
      </c>
      <c r="C27" s="17" t="s">
        <v>19</v>
      </c>
      <c r="D27" s="18">
        <v>736</v>
      </c>
      <c r="E27" s="19">
        <v>1.8271641716938507E-2</v>
      </c>
      <c r="F27" s="18">
        <v>478</v>
      </c>
      <c r="G27" s="19">
        <v>1.0802748146808896E-2</v>
      </c>
      <c r="H27" s="20">
        <v>0.53974895397489542</v>
      </c>
      <c r="I27" s="32" t="s">
        <v>153</v>
      </c>
      <c r="J27" s="18">
        <v>991</v>
      </c>
      <c r="K27" s="20">
        <v>-0.25731584258324924</v>
      </c>
      <c r="L27" s="32">
        <v>2</v>
      </c>
    </row>
    <row r="28" spans="2:12" ht="14.4" customHeight="1" thickBot="1" x14ac:dyDescent="0.35">
      <c r="B28" s="11"/>
      <c r="C28" s="12" t="s">
        <v>26</v>
      </c>
      <c r="D28" s="13">
        <v>736</v>
      </c>
      <c r="E28" s="14">
        <v>1.8271641716938507E-2</v>
      </c>
      <c r="F28" s="13">
        <v>707</v>
      </c>
      <c r="G28" s="14">
        <v>1.5978123305008137E-2</v>
      </c>
      <c r="H28" s="15">
        <v>4.1018387553040991E-2</v>
      </c>
      <c r="I28" s="31">
        <v>-1</v>
      </c>
      <c r="J28" s="13">
        <v>660</v>
      </c>
      <c r="K28" s="15">
        <v>0.11515151515151523</v>
      </c>
      <c r="L28" s="31">
        <v>6</v>
      </c>
    </row>
    <row r="29" spans="2:12" ht="14.4" customHeight="1" thickBot="1" x14ac:dyDescent="0.35">
      <c r="B29" s="16">
        <v>20</v>
      </c>
      <c r="C29" s="17" t="s">
        <v>84</v>
      </c>
      <c r="D29" s="18">
        <v>608</v>
      </c>
      <c r="E29" s="19">
        <v>1.5093964896601376E-2</v>
      </c>
      <c r="F29" s="18">
        <v>166</v>
      </c>
      <c r="G29" s="19">
        <v>3.7515819924064365E-3</v>
      </c>
      <c r="H29" s="20">
        <v>2.6626506024096384</v>
      </c>
      <c r="I29" s="32" t="s">
        <v>155</v>
      </c>
      <c r="J29" s="18">
        <v>1633</v>
      </c>
      <c r="K29" s="20">
        <v>-0.6276791181873852</v>
      </c>
      <c r="L29" s="32">
        <v>-7</v>
      </c>
    </row>
    <row r="30" spans="2:12" ht="14.4" customHeight="1" thickBot="1" x14ac:dyDescent="0.35">
      <c r="B30" s="11">
        <v>21</v>
      </c>
      <c r="C30" s="12" t="s">
        <v>24</v>
      </c>
      <c r="D30" s="13">
        <v>567</v>
      </c>
      <c r="E30" s="14">
        <v>1.4076115290087138E-2</v>
      </c>
      <c r="F30" s="13">
        <v>693</v>
      </c>
      <c r="G30" s="14">
        <v>1.5661724823720847E-2</v>
      </c>
      <c r="H30" s="15">
        <v>-0.18181818181818177</v>
      </c>
      <c r="I30" s="31">
        <v>-3</v>
      </c>
      <c r="J30" s="13">
        <v>974</v>
      </c>
      <c r="K30" s="15">
        <v>-0.41786447638603696</v>
      </c>
      <c r="L30" s="31">
        <v>0</v>
      </c>
    </row>
    <row r="31" spans="2:12" ht="14.4" customHeight="1" thickBot="1" x14ac:dyDescent="0.35">
      <c r="B31" s="16">
        <v>22</v>
      </c>
      <c r="C31" s="17" t="s">
        <v>29</v>
      </c>
      <c r="D31" s="18">
        <v>470</v>
      </c>
      <c r="E31" s="19">
        <v>1.1668032074675405E-2</v>
      </c>
      <c r="F31" s="18">
        <v>719</v>
      </c>
      <c r="G31" s="19">
        <v>1.6249322003254383E-2</v>
      </c>
      <c r="H31" s="20">
        <v>-0.34631432545201668</v>
      </c>
      <c r="I31" s="32">
        <v>-6</v>
      </c>
      <c r="J31" s="18">
        <v>564</v>
      </c>
      <c r="K31" s="20">
        <v>-0.16666666666666663</v>
      </c>
      <c r="L31" s="32">
        <v>5</v>
      </c>
    </row>
    <row r="32" spans="2:12" ht="14.4" customHeight="1" thickBot="1" x14ac:dyDescent="0.35">
      <c r="B32" s="11">
        <v>23</v>
      </c>
      <c r="C32" s="12" t="s">
        <v>88</v>
      </c>
      <c r="D32" s="13">
        <v>461</v>
      </c>
      <c r="E32" s="14">
        <v>1.1444601673245451E-2</v>
      </c>
      <c r="F32" s="13">
        <v>0</v>
      </c>
      <c r="G32" s="14">
        <v>0</v>
      </c>
      <c r="H32" s="15"/>
      <c r="I32" s="31"/>
      <c r="J32" s="13">
        <v>1286</v>
      </c>
      <c r="K32" s="15">
        <v>-0.64152410575427687</v>
      </c>
      <c r="L32" s="31">
        <v>-6</v>
      </c>
    </row>
    <row r="33" spans="2:12" ht="14.4" customHeight="1" thickBot="1" x14ac:dyDescent="0.35">
      <c r="B33" s="16">
        <v>24</v>
      </c>
      <c r="C33" s="17" t="s">
        <v>69</v>
      </c>
      <c r="D33" s="18">
        <v>431</v>
      </c>
      <c r="E33" s="19">
        <v>1.0699833668478936E-2</v>
      </c>
      <c r="F33" s="18">
        <v>356</v>
      </c>
      <c r="G33" s="19">
        <v>8.0455613813053689E-3</v>
      </c>
      <c r="H33" s="20">
        <v>0.2106741573033708</v>
      </c>
      <c r="I33" s="32">
        <v>0</v>
      </c>
      <c r="J33" s="18">
        <v>635</v>
      </c>
      <c r="K33" s="20">
        <v>-0.32125984251968509</v>
      </c>
      <c r="L33" s="32">
        <v>2</v>
      </c>
    </row>
    <row r="34" spans="2:12" ht="14.4" customHeight="1" thickBot="1" x14ac:dyDescent="0.35">
      <c r="B34" s="11">
        <v>25</v>
      </c>
      <c r="C34" s="12" t="s">
        <v>103</v>
      </c>
      <c r="D34" s="13">
        <v>396</v>
      </c>
      <c r="E34" s="14">
        <v>9.8309376629180014E-3</v>
      </c>
      <c r="F34" s="13">
        <v>409</v>
      </c>
      <c r="G34" s="14">
        <v>9.2433556318929667E-3</v>
      </c>
      <c r="H34" s="15">
        <v>-3.1784841075794601E-2</v>
      </c>
      <c r="I34" s="31">
        <v>-3</v>
      </c>
      <c r="J34" s="13">
        <v>649</v>
      </c>
      <c r="K34" s="15">
        <v>-0.38983050847457623</v>
      </c>
      <c r="L34" s="31">
        <v>0</v>
      </c>
    </row>
    <row r="35" spans="2:12" ht="14.4" customHeight="1" thickBot="1" x14ac:dyDescent="0.35">
      <c r="B35" s="16">
        <v>26</v>
      </c>
      <c r="C35" s="17" t="s">
        <v>25</v>
      </c>
      <c r="D35" s="18">
        <v>363</v>
      </c>
      <c r="E35" s="19">
        <v>9.0116928576748339E-3</v>
      </c>
      <c r="F35" s="18">
        <v>183</v>
      </c>
      <c r="G35" s="19">
        <v>4.1357801482552886E-3</v>
      </c>
      <c r="H35" s="20">
        <v>0.98360655737704916</v>
      </c>
      <c r="I35" s="32">
        <v>3</v>
      </c>
      <c r="J35" s="18">
        <v>324</v>
      </c>
      <c r="K35" s="20">
        <v>0.12037037037037046</v>
      </c>
      <c r="L35" s="32">
        <v>7</v>
      </c>
    </row>
    <row r="36" spans="2:12" ht="14.4" customHeight="1" thickBot="1" x14ac:dyDescent="0.35">
      <c r="B36" s="11">
        <v>27</v>
      </c>
      <c r="C36" s="12" t="s">
        <v>92</v>
      </c>
      <c r="D36" s="13">
        <v>346</v>
      </c>
      <c r="E36" s="14">
        <v>8.5896576549738084E-3</v>
      </c>
      <c r="F36" s="13">
        <v>328</v>
      </c>
      <c r="G36" s="14">
        <v>7.4127644187307901E-3</v>
      </c>
      <c r="H36" s="15">
        <v>5.4878048780487854E-2</v>
      </c>
      <c r="I36" s="31">
        <v>-2</v>
      </c>
      <c r="J36" s="13">
        <v>1848</v>
      </c>
      <c r="K36" s="15">
        <v>-0.81277056277056281</v>
      </c>
      <c r="L36" s="31">
        <v>-15</v>
      </c>
    </row>
    <row r="37" spans="2:12" ht="14.4" customHeight="1" thickBot="1" x14ac:dyDescent="0.35">
      <c r="B37" s="16">
        <v>28</v>
      </c>
      <c r="C37" s="17" t="s">
        <v>82</v>
      </c>
      <c r="D37" s="18">
        <v>302</v>
      </c>
      <c r="E37" s="19">
        <v>7.4973312479829201E-3</v>
      </c>
      <c r="F37" s="18">
        <v>246</v>
      </c>
      <c r="G37" s="19">
        <v>5.5595733140480922E-3</v>
      </c>
      <c r="H37" s="20">
        <v>0.22764227642276413</v>
      </c>
      <c r="I37" s="32">
        <v>-1</v>
      </c>
      <c r="J37" s="18">
        <v>864</v>
      </c>
      <c r="K37" s="20">
        <v>-0.65046296296296302</v>
      </c>
      <c r="L37" s="32">
        <v>-6</v>
      </c>
    </row>
    <row r="38" spans="2:12" ht="14.4" customHeight="1" thickBot="1" x14ac:dyDescent="0.35">
      <c r="B38" s="11">
        <v>29</v>
      </c>
      <c r="C38" s="12" t="s">
        <v>107</v>
      </c>
      <c r="D38" s="13">
        <v>248</v>
      </c>
      <c r="E38" s="14">
        <v>6.1567488394031929E-3</v>
      </c>
      <c r="F38" s="13">
        <v>162</v>
      </c>
      <c r="G38" s="14">
        <v>3.6611824263243537E-3</v>
      </c>
      <c r="H38" s="15">
        <v>0.53086419753086411</v>
      </c>
      <c r="I38" s="31">
        <v>4</v>
      </c>
      <c r="J38" s="13">
        <v>331</v>
      </c>
      <c r="K38" s="15">
        <v>-0.25075528700906347</v>
      </c>
      <c r="L38" s="31">
        <v>3</v>
      </c>
    </row>
    <row r="39" spans="2:12" ht="14.4" customHeight="1" thickBot="1" x14ac:dyDescent="0.35">
      <c r="B39" s="16">
        <v>30</v>
      </c>
      <c r="C39" s="17" t="s">
        <v>104</v>
      </c>
      <c r="D39" s="18">
        <v>241</v>
      </c>
      <c r="E39" s="19">
        <v>5.9829696382910054E-3</v>
      </c>
      <c r="F39" s="18">
        <v>0</v>
      </c>
      <c r="G39" s="19">
        <v>0</v>
      </c>
      <c r="H39" s="20"/>
      <c r="I39" s="32"/>
      <c r="J39" s="18">
        <v>453</v>
      </c>
      <c r="K39" s="20">
        <v>-0.46799116997792489</v>
      </c>
      <c r="L39" s="32">
        <v>-1</v>
      </c>
    </row>
    <row r="40" spans="2:12" ht="14.4" customHeight="1" thickBot="1" x14ac:dyDescent="0.35">
      <c r="B40" s="11">
        <v>31</v>
      </c>
      <c r="C40" s="12" t="s">
        <v>105</v>
      </c>
      <c r="D40" s="13">
        <v>224</v>
      </c>
      <c r="E40" s="14">
        <v>5.5609344355899808E-3</v>
      </c>
      <c r="F40" s="13">
        <v>571</v>
      </c>
      <c r="G40" s="14">
        <v>1.290453805821732E-2</v>
      </c>
      <c r="H40" s="15">
        <v>-0.60770577933450087</v>
      </c>
      <c r="I40" s="31">
        <v>-12</v>
      </c>
      <c r="J40" s="13">
        <v>350</v>
      </c>
      <c r="K40" s="15">
        <v>-0.36</v>
      </c>
      <c r="L40" s="31">
        <v>-1</v>
      </c>
    </row>
    <row r="41" spans="2:12" ht="14.4" customHeight="1" thickBot="1" x14ac:dyDescent="0.35">
      <c r="B41" s="16">
        <v>32</v>
      </c>
      <c r="C41" s="17" t="s">
        <v>112</v>
      </c>
      <c r="D41" s="18">
        <v>213</v>
      </c>
      <c r="E41" s="19">
        <v>5.2878528338422583E-3</v>
      </c>
      <c r="F41" s="18">
        <v>177</v>
      </c>
      <c r="G41" s="19">
        <v>4.000180799132164E-3</v>
      </c>
      <c r="H41" s="20">
        <v>0.20338983050847448</v>
      </c>
      <c r="I41" s="32">
        <v>-1</v>
      </c>
      <c r="J41" s="18">
        <v>179</v>
      </c>
      <c r="K41" s="20">
        <v>0.1899441340782122</v>
      </c>
      <c r="L41" s="32">
        <v>7</v>
      </c>
    </row>
    <row r="42" spans="2:12" ht="14.4" customHeight="1" thickBot="1" x14ac:dyDescent="0.35">
      <c r="B42" s="11">
        <v>33</v>
      </c>
      <c r="C42" s="12" t="s">
        <v>93</v>
      </c>
      <c r="D42" s="13">
        <v>195</v>
      </c>
      <c r="E42" s="14">
        <v>4.8409920309823492E-3</v>
      </c>
      <c r="F42" s="13">
        <v>103</v>
      </c>
      <c r="G42" s="14">
        <v>2.327788826613632E-3</v>
      </c>
      <c r="H42" s="15">
        <v>0.89320388349514568</v>
      </c>
      <c r="I42" s="31">
        <v>4</v>
      </c>
      <c r="J42" s="13">
        <v>1268</v>
      </c>
      <c r="K42" s="15">
        <v>-0.84621451104100953</v>
      </c>
      <c r="L42" s="31">
        <v>-15</v>
      </c>
    </row>
    <row r="43" spans="2:12" ht="14.4" customHeight="1" thickBot="1" x14ac:dyDescent="0.35">
      <c r="B43" s="16">
        <v>34</v>
      </c>
      <c r="C43" s="17" t="s">
        <v>108</v>
      </c>
      <c r="D43" s="18">
        <v>137</v>
      </c>
      <c r="E43" s="19">
        <v>3.401107221767086E-3</v>
      </c>
      <c r="F43" s="18">
        <v>157</v>
      </c>
      <c r="G43" s="19">
        <v>3.5481829687217499E-3</v>
      </c>
      <c r="H43" s="20">
        <v>-0.12738853503184711</v>
      </c>
      <c r="I43" s="32">
        <v>0</v>
      </c>
      <c r="J43" s="18">
        <v>313</v>
      </c>
      <c r="K43" s="20">
        <v>-0.56230031948881787</v>
      </c>
      <c r="L43" s="32">
        <v>0</v>
      </c>
    </row>
    <row r="44" spans="2:12" ht="14.4" customHeight="1" thickBot="1" x14ac:dyDescent="0.35">
      <c r="B44" s="11">
        <v>35</v>
      </c>
      <c r="C44" s="12" t="s">
        <v>110</v>
      </c>
      <c r="D44" s="13">
        <v>131</v>
      </c>
      <c r="E44" s="14">
        <v>3.252153620813783E-3</v>
      </c>
      <c r="F44" s="13">
        <v>188</v>
      </c>
      <c r="G44" s="14">
        <v>4.2487796058578919E-3</v>
      </c>
      <c r="H44" s="15">
        <v>-0.30319148936170215</v>
      </c>
      <c r="I44" s="31">
        <v>-7</v>
      </c>
      <c r="J44" s="13">
        <v>248</v>
      </c>
      <c r="K44" s="15">
        <v>-0.47177419354838712</v>
      </c>
      <c r="L44" s="31">
        <v>2</v>
      </c>
    </row>
    <row r="45" spans="2:12" ht="14.4" customHeight="1" thickBot="1" x14ac:dyDescent="0.35">
      <c r="B45" s="16">
        <v>36</v>
      </c>
      <c r="C45" s="17" t="s">
        <v>111</v>
      </c>
      <c r="D45" s="18">
        <v>111</v>
      </c>
      <c r="E45" s="19">
        <v>2.7556416176361064E-3</v>
      </c>
      <c r="F45" s="18">
        <v>373</v>
      </c>
      <c r="G45" s="19">
        <v>8.4297595371542224E-3</v>
      </c>
      <c r="H45" s="20">
        <v>-0.7024128686327078</v>
      </c>
      <c r="I45" s="32">
        <v>-13</v>
      </c>
      <c r="J45" s="18">
        <v>200</v>
      </c>
      <c r="K45" s="20">
        <v>-0.44499999999999995</v>
      </c>
      <c r="L45" s="32">
        <v>2</v>
      </c>
    </row>
    <row r="46" spans="2:12" ht="14.4" customHeight="1" thickBot="1" x14ac:dyDescent="0.35">
      <c r="B46" s="11">
        <v>37</v>
      </c>
      <c r="C46" s="12" t="s">
        <v>87</v>
      </c>
      <c r="D46" s="13">
        <v>68</v>
      </c>
      <c r="E46" s="14">
        <v>1.6881408108041012E-3</v>
      </c>
      <c r="F46" s="13">
        <v>0</v>
      </c>
      <c r="G46" s="14">
        <v>0</v>
      </c>
      <c r="H46" s="15"/>
      <c r="I46" s="31"/>
      <c r="J46" s="13">
        <v>71</v>
      </c>
      <c r="K46" s="15">
        <v>-4.2253521126760618E-2</v>
      </c>
      <c r="L46" s="31">
        <v>5</v>
      </c>
    </row>
    <row r="47" spans="2:12" ht="14.4" customHeight="1" thickBot="1" x14ac:dyDescent="0.35">
      <c r="B47" s="16">
        <v>38</v>
      </c>
      <c r="C47" s="17" t="s">
        <v>116</v>
      </c>
      <c r="D47" s="18">
        <v>61</v>
      </c>
      <c r="E47" s="19">
        <v>1.5143616096919142E-3</v>
      </c>
      <c r="F47" s="18">
        <v>0</v>
      </c>
      <c r="G47" s="19">
        <v>0</v>
      </c>
      <c r="H47" s="20"/>
      <c r="I47" s="32"/>
      <c r="J47" s="18">
        <v>61</v>
      </c>
      <c r="K47" s="20">
        <v>0</v>
      </c>
      <c r="L47" s="32">
        <v>6</v>
      </c>
    </row>
    <row r="48" spans="2:12" ht="14.4" customHeight="1" thickBot="1" x14ac:dyDescent="0.35">
      <c r="B48" s="11">
        <v>39</v>
      </c>
      <c r="C48" s="12" t="s">
        <v>106</v>
      </c>
      <c r="D48" s="13">
        <v>50</v>
      </c>
      <c r="E48" s="14">
        <v>1.2412800079441919E-3</v>
      </c>
      <c r="F48" s="13">
        <v>0</v>
      </c>
      <c r="G48" s="14">
        <v>0</v>
      </c>
      <c r="H48" s="15"/>
      <c r="I48" s="31"/>
      <c r="J48" s="13">
        <v>335</v>
      </c>
      <c r="K48" s="15">
        <v>-0.85074626865671643</v>
      </c>
      <c r="L48" s="31">
        <v>-8</v>
      </c>
    </row>
    <row r="49" spans="2:14" ht="14.4" customHeight="1" thickBot="1" x14ac:dyDescent="0.35">
      <c r="B49" s="16">
        <v>40</v>
      </c>
      <c r="C49" s="17" t="s">
        <v>118</v>
      </c>
      <c r="D49" s="18">
        <v>48</v>
      </c>
      <c r="E49" s="19">
        <v>1.1916288076264244E-3</v>
      </c>
      <c r="F49" s="18">
        <v>0</v>
      </c>
      <c r="G49" s="19">
        <v>0</v>
      </c>
      <c r="H49" s="20"/>
      <c r="I49" s="32"/>
      <c r="J49" s="18">
        <v>41</v>
      </c>
      <c r="K49" s="20">
        <v>0.1707317073170731</v>
      </c>
      <c r="L49" s="32">
        <v>7</v>
      </c>
    </row>
    <row r="50" spans="2:14" ht="14.4" customHeight="1" thickBot="1" x14ac:dyDescent="0.35">
      <c r="B50" s="11"/>
      <c r="C50" s="12" t="s">
        <v>117</v>
      </c>
      <c r="D50" s="13">
        <v>48</v>
      </c>
      <c r="E50" s="14">
        <v>1.1916288076264244E-3</v>
      </c>
      <c r="F50" s="13">
        <v>1</v>
      </c>
      <c r="G50" s="14">
        <v>2.2599891520520702E-5</v>
      </c>
      <c r="H50" s="15">
        <v>47</v>
      </c>
      <c r="I50" s="31">
        <v>10</v>
      </c>
      <c r="J50" s="13">
        <v>52</v>
      </c>
      <c r="K50" s="15">
        <v>-7.6923076923076872E-2</v>
      </c>
      <c r="L50" s="31">
        <v>5</v>
      </c>
    </row>
    <row r="51" spans="2:14" ht="14.4" customHeight="1" thickBot="1" x14ac:dyDescent="0.35">
      <c r="B51" s="16">
        <v>42</v>
      </c>
      <c r="C51" s="17" t="s">
        <v>115</v>
      </c>
      <c r="D51" s="18">
        <v>41</v>
      </c>
      <c r="E51" s="19">
        <v>1.0178496065142374E-3</v>
      </c>
      <c r="F51" s="18">
        <v>22</v>
      </c>
      <c r="G51" s="19">
        <v>4.9719761345145544E-4</v>
      </c>
      <c r="H51" s="20">
        <v>0.86363636363636354</v>
      </c>
      <c r="I51" s="32">
        <v>-3</v>
      </c>
      <c r="J51" s="18">
        <v>64</v>
      </c>
      <c r="K51" s="20">
        <v>-0.359375</v>
      </c>
      <c r="L51" s="32">
        <v>1</v>
      </c>
    </row>
    <row r="52" spans="2:14" ht="14.4" customHeight="1" thickBot="1" x14ac:dyDescent="0.35">
      <c r="B52" s="11">
        <v>43</v>
      </c>
      <c r="C52" s="12" t="s">
        <v>114</v>
      </c>
      <c r="D52" s="13">
        <v>35</v>
      </c>
      <c r="E52" s="14">
        <v>8.6889600556093439E-4</v>
      </c>
      <c r="F52" s="13">
        <v>118</v>
      </c>
      <c r="G52" s="14">
        <v>2.6667871994214428E-3</v>
      </c>
      <c r="H52" s="15">
        <v>-0.70338983050847459</v>
      </c>
      <c r="I52" s="31">
        <v>-8</v>
      </c>
      <c r="J52" s="13">
        <v>108</v>
      </c>
      <c r="K52" s="15">
        <v>-0.67592592592592593</v>
      </c>
      <c r="L52" s="31">
        <v>-2</v>
      </c>
    </row>
    <row r="53" spans="2:14" ht="14.4" customHeight="1" thickBot="1" x14ac:dyDescent="0.35">
      <c r="B53" s="16">
        <v>44</v>
      </c>
      <c r="C53" s="17" t="s">
        <v>121</v>
      </c>
      <c r="D53" s="18">
        <v>33</v>
      </c>
      <c r="E53" s="19">
        <v>8.1924480524316675E-4</v>
      </c>
      <c r="F53" s="18">
        <v>0</v>
      </c>
      <c r="G53" s="19">
        <v>0</v>
      </c>
      <c r="H53" s="20"/>
      <c r="I53" s="32"/>
      <c r="J53" s="18">
        <v>26</v>
      </c>
      <c r="K53" s="20">
        <v>0.26923076923076916</v>
      </c>
      <c r="L53" s="32">
        <v>6</v>
      </c>
    </row>
    <row r="54" spans="2:14" ht="14.4" customHeight="1" thickBot="1" x14ac:dyDescent="0.35">
      <c r="B54" s="11"/>
      <c r="C54" s="12" t="s">
        <v>156</v>
      </c>
      <c r="D54" s="13">
        <v>33</v>
      </c>
      <c r="E54" s="14">
        <v>8.1924480524316675E-4</v>
      </c>
      <c r="F54" s="13">
        <v>179</v>
      </c>
      <c r="G54" s="14">
        <v>4.0453805821732058E-3</v>
      </c>
      <c r="H54" s="15">
        <v>-0.81564245810055869</v>
      </c>
      <c r="I54" s="31">
        <v>-14</v>
      </c>
      <c r="J54" s="13">
        <v>261</v>
      </c>
      <c r="K54" s="15">
        <v>-0.87356321839080464</v>
      </c>
      <c r="L54" s="31">
        <v>-8</v>
      </c>
    </row>
    <row r="55" spans="2:14" ht="14.4" customHeight="1" thickBot="1" x14ac:dyDescent="0.35">
      <c r="B55" s="16">
        <v>46</v>
      </c>
      <c r="C55" s="17" t="s">
        <v>119</v>
      </c>
      <c r="D55" s="18">
        <v>18</v>
      </c>
      <c r="E55" s="19">
        <v>4.4686080285990913E-4</v>
      </c>
      <c r="F55" s="18">
        <v>0</v>
      </c>
      <c r="G55" s="19">
        <v>0</v>
      </c>
      <c r="H55" s="20"/>
      <c r="I55" s="32"/>
      <c r="J55" s="18">
        <v>38</v>
      </c>
      <c r="K55" s="20">
        <v>-0.52631578947368429</v>
      </c>
      <c r="L55" s="32">
        <v>2</v>
      </c>
    </row>
    <row r="56" spans="2:14" ht="14.4" customHeight="1" thickBot="1" x14ac:dyDescent="0.35">
      <c r="B56" s="11">
        <v>47</v>
      </c>
      <c r="C56" s="12" t="s">
        <v>109</v>
      </c>
      <c r="D56" s="13">
        <v>14</v>
      </c>
      <c r="E56" s="14">
        <v>3.475584022243738E-4</v>
      </c>
      <c r="F56" s="13">
        <v>107</v>
      </c>
      <c r="G56" s="14">
        <v>2.4181883926957149E-3</v>
      </c>
      <c r="H56" s="15">
        <v>-0.86915887850467288</v>
      </c>
      <c r="I56" s="31">
        <v>-11</v>
      </c>
      <c r="J56" s="13">
        <v>291</v>
      </c>
      <c r="K56" s="15">
        <v>-0.95189003436426112</v>
      </c>
      <c r="L56" s="31">
        <v>-12</v>
      </c>
    </row>
    <row r="57" spans="2:14" ht="14.4" customHeight="1" thickBot="1" x14ac:dyDescent="0.35">
      <c r="B57" s="16">
        <v>48</v>
      </c>
      <c r="C57" s="17" t="s">
        <v>120</v>
      </c>
      <c r="D57" s="18">
        <v>11</v>
      </c>
      <c r="E57" s="19">
        <v>2.7308160174772223E-4</v>
      </c>
      <c r="F57" s="18">
        <v>68</v>
      </c>
      <c r="G57" s="19">
        <v>1.5367926233954077E-3</v>
      </c>
      <c r="H57" s="20">
        <v>-0.83823529411764708</v>
      </c>
      <c r="I57" s="32">
        <v>-10</v>
      </c>
      <c r="J57" s="18">
        <v>32</v>
      </c>
      <c r="K57" s="20">
        <v>-0.65625</v>
      </c>
      <c r="L57" s="32">
        <v>1</v>
      </c>
    </row>
    <row r="58" spans="2:14" ht="14.4" customHeight="1" thickBot="1" x14ac:dyDescent="0.35">
      <c r="B58" s="11"/>
      <c r="C58" s="12" t="s">
        <v>113</v>
      </c>
      <c r="D58" s="13">
        <v>11</v>
      </c>
      <c r="E58" s="14">
        <v>2.7308160174772223E-4</v>
      </c>
      <c r="F58" s="13">
        <v>0</v>
      </c>
      <c r="G58" s="14">
        <v>0</v>
      </c>
      <c r="H58" s="15"/>
      <c r="I58" s="31"/>
      <c r="J58" s="13">
        <v>122</v>
      </c>
      <c r="K58" s="15">
        <v>-0.9098360655737705</v>
      </c>
      <c r="L58" s="31">
        <v>-8</v>
      </c>
    </row>
    <row r="59" spans="2:14" ht="14.4" customHeight="1" thickBot="1" x14ac:dyDescent="0.35">
      <c r="B59" s="16">
        <v>50</v>
      </c>
      <c r="C59" s="17" t="s">
        <v>157</v>
      </c>
      <c r="D59" s="18">
        <v>7</v>
      </c>
      <c r="E59" s="19">
        <v>1.737792011121869E-4</v>
      </c>
      <c r="F59" s="18">
        <v>1</v>
      </c>
      <c r="G59" s="19">
        <v>2.2599891520520702E-5</v>
      </c>
      <c r="H59" s="20">
        <v>6</v>
      </c>
      <c r="I59" s="32">
        <v>0</v>
      </c>
      <c r="J59" s="18">
        <v>10</v>
      </c>
      <c r="K59" s="20">
        <v>-0.30000000000000004</v>
      </c>
      <c r="L59" s="32">
        <v>3</v>
      </c>
    </row>
    <row r="60" spans="2:14" ht="14.4" customHeight="1" thickBot="1" x14ac:dyDescent="0.35">
      <c r="B60" s="84" t="s">
        <v>94</v>
      </c>
      <c r="C60" s="85"/>
      <c r="D60" s="21">
        <f>SUM(D10:D59)</f>
        <v>40244</v>
      </c>
      <c r="E60" s="22">
        <f>D60/D62</f>
        <v>0.99908145279412131</v>
      </c>
      <c r="F60" s="21">
        <f>SUM(F10:F59)</f>
        <v>44204</v>
      </c>
      <c r="G60" s="22">
        <f>F60/F62</f>
        <v>0.99900560477309708</v>
      </c>
      <c r="H60" s="23">
        <f>D60/F60-1</f>
        <v>-8.9584652972581669E-2</v>
      </c>
      <c r="I60" s="33"/>
      <c r="J60" s="21">
        <f>SUM(J10:J59)</f>
        <v>67664</v>
      </c>
      <c r="K60" s="22">
        <f>E60/J60-1</f>
        <v>-0.99998523466758105</v>
      </c>
      <c r="L60" s="21"/>
    </row>
    <row r="61" spans="2:14" ht="14.4" customHeight="1" thickBot="1" x14ac:dyDescent="0.35">
      <c r="B61" s="84" t="s">
        <v>11</v>
      </c>
      <c r="C61" s="85"/>
      <c r="D61" s="21">
        <f>D62-SUM(D10:D59)</f>
        <v>37</v>
      </c>
      <c r="E61" s="22">
        <f>D61/D62</f>
        <v>9.1854720587870213E-4</v>
      </c>
      <c r="F61" s="21">
        <f>F62-SUM(F10:F59)</f>
        <v>44</v>
      </c>
      <c r="G61" s="22">
        <f>F61/F62</f>
        <v>9.9439522690291087E-4</v>
      </c>
      <c r="H61" s="23">
        <f>D61/F61-1</f>
        <v>-0.15909090909090906</v>
      </c>
      <c r="I61" s="33"/>
      <c r="J61" s="21">
        <f>J62-SUM(J10:J59)</f>
        <v>114</v>
      </c>
      <c r="K61" s="22">
        <f>E61/J61-1</f>
        <v>-0.99999194256836943</v>
      </c>
      <c r="L61" s="21"/>
    </row>
    <row r="62" spans="2:14" ht="14.4" customHeight="1" thickBot="1" x14ac:dyDescent="0.35">
      <c r="B62" s="86" t="s">
        <v>33</v>
      </c>
      <c r="C62" s="87"/>
      <c r="D62" s="24">
        <v>40281</v>
      </c>
      <c r="E62" s="25">
        <v>1</v>
      </c>
      <c r="F62" s="24">
        <v>44248</v>
      </c>
      <c r="G62" s="25">
        <v>1</v>
      </c>
      <c r="H62" s="26">
        <v>-8.9653769661905636E-2</v>
      </c>
      <c r="I62" s="35"/>
      <c r="J62" s="24">
        <v>67778</v>
      </c>
      <c r="K62" s="26">
        <v>-0.40569211248487713</v>
      </c>
      <c r="L62" s="24"/>
      <c r="N62" s="27"/>
    </row>
    <row r="63" spans="2:14" ht="14.4" customHeight="1" x14ac:dyDescent="0.3">
      <c r="B63" s="28" t="s">
        <v>59</v>
      </c>
    </row>
    <row r="64" spans="2:14" x14ac:dyDescent="0.3">
      <c r="B64" s="29" t="s">
        <v>58</v>
      </c>
    </row>
    <row r="66" spans="2:14" x14ac:dyDescent="0.3"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</row>
    <row r="67" spans="2:14" x14ac:dyDescent="0.3">
      <c r="B67" s="61" t="s">
        <v>99</v>
      </c>
      <c r="C67" s="61"/>
      <c r="D67" s="61"/>
      <c r="E67" s="61"/>
      <c r="F67" s="61"/>
      <c r="G67" s="61"/>
      <c r="H67" s="61"/>
      <c r="I67" s="61"/>
      <c r="J67" s="61"/>
      <c r="K67" s="61"/>
      <c r="L67" s="61"/>
      <c r="N67" s="30"/>
    </row>
    <row r="68" spans="2:14" ht="15" thickBot="1" x14ac:dyDescent="0.35">
      <c r="B68" s="89" t="s">
        <v>100</v>
      </c>
      <c r="C68" s="89"/>
      <c r="D68" s="89"/>
      <c r="E68" s="89"/>
      <c r="F68" s="89"/>
      <c r="G68" s="89"/>
      <c r="H68" s="89"/>
      <c r="I68" s="89"/>
      <c r="J68" s="89"/>
      <c r="K68" s="89"/>
      <c r="L68" s="89"/>
      <c r="N68" s="30"/>
    </row>
    <row r="69" spans="2:14" x14ac:dyDescent="0.3">
      <c r="B69" s="92" t="s">
        <v>0</v>
      </c>
      <c r="C69" s="72" t="s">
        <v>39</v>
      </c>
      <c r="D69" s="62" t="s">
        <v>97</v>
      </c>
      <c r="E69" s="63"/>
      <c r="F69" s="63"/>
      <c r="G69" s="63"/>
      <c r="H69" s="63"/>
      <c r="I69" s="64"/>
      <c r="J69" s="62" t="s">
        <v>90</v>
      </c>
      <c r="K69" s="63"/>
      <c r="L69" s="64"/>
    </row>
    <row r="70" spans="2:14" ht="15" customHeight="1" thickBot="1" x14ac:dyDescent="0.35">
      <c r="B70" s="93"/>
      <c r="C70" s="73"/>
      <c r="D70" s="65" t="s">
        <v>98</v>
      </c>
      <c r="E70" s="66"/>
      <c r="F70" s="66"/>
      <c r="G70" s="66"/>
      <c r="H70" s="66"/>
      <c r="I70" s="67"/>
      <c r="J70" s="65" t="s">
        <v>91</v>
      </c>
      <c r="K70" s="66"/>
      <c r="L70" s="67"/>
    </row>
    <row r="71" spans="2:14" ht="15" customHeight="1" x14ac:dyDescent="0.3">
      <c r="B71" s="93"/>
      <c r="C71" s="73"/>
      <c r="D71" s="78">
        <v>2026</v>
      </c>
      <c r="E71" s="79"/>
      <c r="F71" s="78">
        <v>2025</v>
      </c>
      <c r="G71" s="79"/>
      <c r="H71" s="68" t="s">
        <v>4</v>
      </c>
      <c r="I71" s="68" t="s">
        <v>42</v>
      </c>
      <c r="J71" s="68">
        <v>2025</v>
      </c>
      <c r="K71" s="68" t="s">
        <v>144</v>
      </c>
      <c r="L71" s="70" t="s">
        <v>146</v>
      </c>
    </row>
    <row r="72" spans="2:14" ht="15" customHeight="1" thickBot="1" x14ac:dyDescent="0.35">
      <c r="B72" s="90" t="s">
        <v>5</v>
      </c>
      <c r="C72" s="74" t="s">
        <v>39</v>
      </c>
      <c r="D72" s="80"/>
      <c r="E72" s="81"/>
      <c r="F72" s="80"/>
      <c r="G72" s="81"/>
      <c r="H72" s="69"/>
      <c r="I72" s="69"/>
      <c r="J72" s="69"/>
      <c r="K72" s="69"/>
      <c r="L72" s="71"/>
    </row>
    <row r="73" spans="2:14" ht="15" customHeight="1" x14ac:dyDescent="0.3">
      <c r="B73" s="90"/>
      <c r="C73" s="74"/>
      <c r="D73" s="5" t="s">
        <v>7</v>
      </c>
      <c r="E73" s="6" t="s">
        <v>2</v>
      </c>
      <c r="F73" s="5" t="s">
        <v>7</v>
      </c>
      <c r="G73" s="6" t="s">
        <v>2</v>
      </c>
      <c r="H73" s="82" t="s">
        <v>8</v>
      </c>
      <c r="I73" s="82" t="s">
        <v>43</v>
      </c>
      <c r="J73" s="82" t="s">
        <v>7</v>
      </c>
      <c r="K73" s="82" t="s">
        <v>145</v>
      </c>
      <c r="L73" s="76" t="s">
        <v>147</v>
      </c>
    </row>
    <row r="74" spans="2:14" ht="15" customHeight="1" thickBot="1" x14ac:dyDescent="0.35">
      <c r="B74" s="91"/>
      <c r="C74" s="75"/>
      <c r="D74" s="8" t="s">
        <v>9</v>
      </c>
      <c r="E74" s="9" t="s">
        <v>10</v>
      </c>
      <c r="F74" s="8" t="s">
        <v>9</v>
      </c>
      <c r="G74" s="9" t="s">
        <v>10</v>
      </c>
      <c r="H74" s="83"/>
      <c r="I74" s="83"/>
      <c r="J74" s="83" t="s">
        <v>9</v>
      </c>
      <c r="K74" s="83"/>
      <c r="L74" s="77"/>
    </row>
    <row r="75" spans="2:14" ht="15" thickBot="1" x14ac:dyDescent="0.35">
      <c r="B75" s="11">
        <v>1</v>
      </c>
      <c r="C75" s="12" t="s">
        <v>45</v>
      </c>
      <c r="D75" s="13">
        <v>2145</v>
      </c>
      <c r="E75" s="14">
        <v>5.3250912340805839E-2</v>
      </c>
      <c r="F75" s="13">
        <v>2257</v>
      </c>
      <c r="G75" s="14">
        <v>5.1007955161815222E-2</v>
      </c>
      <c r="H75" s="15">
        <v>-4.9623393885688927E-2</v>
      </c>
      <c r="I75" s="31">
        <v>0</v>
      </c>
      <c r="J75" s="13">
        <v>1998</v>
      </c>
      <c r="K75" s="15">
        <v>7.3573573573573636E-2</v>
      </c>
      <c r="L75" s="31">
        <v>1</v>
      </c>
    </row>
    <row r="76" spans="2:14" ht="15" customHeight="1" thickBot="1" x14ac:dyDescent="0.35">
      <c r="B76" s="16">
        <v>2</v>
      </c>
      <c r="C76" s="17" t="s">
        <v>34</v>
      </c>
      <c r="D76" s="18">
        <v>1495</v>
      </c>
      <c r="E76" s="19">
        <v>3.7114272237531346E-2</v>
      </c>
      <c r="F76" s="18">
        <v>1363</v>
      </c>
      <c r="G76" s="19">
        <v>3.0803652142469717E-2</v>
      </c>
      <c r="H76" s="20">
        <v>9.6845194424064474E-2</v>
      </c>
      <c r="I76" s="32">
        <v>1</v>
      </c>
      <c r="J76" s="18">
        <v>2494</v>
      </c>
      <c r="K76" s="20">
        <v>-0.40056134723336001</v>
      </c>
      <c r="L76" s="32">
        <v>-1</v>
      </c>
    </row>
    <row r="77" spans="2:14" ht="15" customHeight="1" thickBot="1" x14ac:dyDescent="0.35">
      <c r="B77" s="11">
        <v>3</v>
      </c>
      <c r="C77" s="12" t="s">
        <v>61</v>
      </c>
      <c r="D77" s="13">
        <v>1033</v>
      </c>
      <c r="E77" s="14">
        <v>2.5644844964127007E-2</v>
      </c>
      <c r="F77" s="13">
        <v>852</v>
      </c>
      <c r="G77" s="14">
        <v>1.9255107575483637E-2</v>
      </c>
      <c r="H77" s="15">
        <v>0.21244131455399051</v>
      </c>
      <c r="I77" s="31">
        <v>7</v>
      </c>
      <c r="J77" s="13">
        <v>1302</v>
      </c>
      <c r="K77" s="15">
        <v>-0.20660522273425497</v>
      </c>
      <c r="L77" s="31">
        <v>3</v>
      </c>
    </row>
    <row r="78" spans="2:14" ht="15" thickBot="1" x14ac:dyDescent="0.35">
      <c r="B78" s="16">
        <v>4</v>
      </c>
      <c r="C78" s="17" t="s">
        <v>47</v>
      </c>
      <c r="D78" s="18">
        <v>1007</v>
      </c>
      <c r="E78" s="19">
        <v>2.4999379359996028E-2</v>
      </c>
      <c r="F78" s="18">
        <v>1626</v>
      </c>
      <c r="G78" s="19">
        <v>3.6747423612366659E-2</v>
      </c>
      <c r="H78" s="20">
        <v>-0.38068880688806883</v>
      </c>
      <c r="I78" s="32">
        <v>-2</v>
      </c>
      <c r="J78" s="18">
        <v>1417</v>
      </c>
      <c r="K78" s="20">
        <v>-0.2893436838390967</v>
      </c>
      <c r="L78" s="32">
        <v>0</v>
      </c>
    </row>
    <row r="79" spans="2:14" ht="15" customHeight="1" thickBot="1" x14ac:dyDescent="0.35">
      <c r="B79" s="11">
        <v>5</v>
      </c>
      <c r="C79" s="12" t="s">
        <v>52</v>
      </c>
      <c r="D79" s="13">
        <v>914</v>
      </c>
      <c r="E79" s="14">
        <v>2.269059854521983E-2</v>
      </c>
      <c r="F79" s="13">
        <v>1032</v>
      </c>
      <c r="G79" s="14">
        <v>2.3323088049177362E-2</v>
      </c>
      <c r="H79" s="15">
        <v>-0.11434108527131781</v>
      </c>
      <c r="I79" s="31">
        <v>1</v>
      </c>
      <c r="J79" s="13">
        <v>1151</v>
      </c>
      <c r="K79" s="15">
        <v>-0.20590790616854904</v>
      </c>
      <c r="L79" s="31">
        <v>2</v>
      </c>
    </row>
    <row r="80" spans="2:14" ht="15" thickBot="1" x14ac:dyDescent="0.35">
      <c r="B80" s="16">
        <v>6</v>
      </c>
      <c r="C80" s="17" t="s">
        <v>37</v>
      </c>
      <c r="D80" s="18">
        <v>825</v>
      </c>
      <c r="E80" s="19">
        <v>2.048112013107917E-2</v>
      </c>
      <c r="F80" s="18">
        <v>970</v>
      </c>
      <c r="G80" s="19">
        <v>2.1921894774905082E-2</v>
      </c>
      <c r="H80" s="20">
        <v>-0.14948453608247425</v>
      </c>
      <c r="I80" s="32">
        <v>2</v>
      </c>
      <c r="J80" s="18">
        <v>781</v>
      </c>
      <c r="K80" s="20">
        <v>5.6338028169014009E-2</v>
      </c>
      <c r="L80" s="32">
        <v>16</v>
      </c>
    </row>
    <row r="81" spans="2:12" ht="15" thickBot="1" x14ac:dyDescent="0.35">
      <c r="B81" s="11">
        <v>7</v>
      </c>
      <c r="C81" s="12" t="s">
        <v>56</v>
      </c>
      <c r="D81" s="13">
        <v>792</v>
      </c>
      <c r="E81" s="14">
        <v>1.9661875325836003E-2</v>
      </c>
      <c r="F81" s="13">
        <v>966</v>
      </c>
      <c r="G81" s="14">
        <v>2.1831495208822996E-2</v>
      </c>
      <c r="H81" s="15">
        <v>-0.18012422360248448</v>
      </c>
      <c r="I81" s="31">
        <v>2</v>
      </c>
      <c r="J81" s="13">
        <v>821</v>
      </c>
      <c r="K81" s="15">
        <v>-3.5322777101096214E-2</v>
      </c>
      <c r="L81" s="31">
        <v>13</v>
      </c>
    </row>
    <row r="82" spans="2:12" ht="15" thickBot="1" x14ac:dyDescent="0.35">
      <c r="B82" s="16">
        <v>8</v>
      </c>
      <c r="C82" s="17" t="s">
        <v>38</v>
      </c>
      <c r="D82" s="18">
        <v>782</v>
      </c>
      <c r="E82" s="19">
        <v>1.9413619324247164E-2</v>
      </c>
      <c r="F82" s="18">
        <v>1277</v>
      </c>
      <c r="G82" s="19">
        <v>2.8860061471704935E-2</v>
      </c>
      <c r="H82" s="20">
        <v>-0.38762725137039933</v>
      </c>
      <c r="I82" s="32">
        <v>-4</v>
      </c>
      <c r="J82" s="18">
        <v>1062</v>
      </c>
      <c r="K82" s="20">
        <v>-0.26365348399246702</v>
      </c>
      <c r="L82" s="32">
        <v>1</v>
      </c>
    </row>
    <row r="83" spans="2:12" ht="15" thickBot="1" x14ac:dyDescent="0.35">
      <c r="B83" s="11">
        <v>9</v>
      </c>
      <c r="C83" s="12" t="s">
        <v>85</v>
      </c>
      <c r="D83" s="13">
        <v>680</v>
      </c>
      <c r="E83" s="14">
        <v>1.6881408108041011E-2</v>
      </c>
      <c r="F83" s="13">
        <v>543</v>
      </c>
      <c r="G83" s="14">
        <v>1.2271741095642741E-2</v>
      </c>
      <c r="H83" s="15">
        <v>0.25230202578268868</v>
      </c>
      <c r="I83" s="31">
        <v>9</v>
      </c>
      <c r="J83" s="13">
        <v>843</v>
      </c>
      <c r="K83" s="15">
        <v>-0.19335705812574144</v>
      </c>
      <c r="L83" s="31">
        <v>9</v>
      </c>
    </row>
    <row r="84" spans="2:12" ht="15" thickBot="1" x14ac:dyDescent="0.35">
      <c r="B84" s="16">
        <v>10</v>
      </c>
      <c r="C84" s="17" t="s">
        <v>72</v>
      </c>
      <c r="D84" s="18">
        <v>641</v>
      </c>
      <c r="E84" s="19">
        <v>1.5913209701844542E-2</v>
      </c>
      <c r="F84" s="18">
        <v>436</v>
      </c>
      <c r="G84" s="19">
        <v>9.853552702947025E-3</v>
      </c>
      <c r="H84" s="20">
        <v>0.47018348623853212</v>
      </c>
      <c r="I84" s="32">
        <v>20</v>
      </c>
      <c r="J84" s="18">
        <v>554</v>
      </c>
      <c r="K84" s="20">
        <v>0.15703971119133575</v>
      </c>
      <c r="L84" s="32">
        <v>24</v>
      </c>
    </row>
    <row r="85" spans="2:12" ht="15" thickBot="1" x14ac:dyDescent="0.35">
      <c r="B85" s="11">
        <v>11</v>
      </c>
      <c r="C85" s="12" t="s">
        <v>54</v>
      </c>
      <c r="D85" s="13">
        <v>630</v>
      </c>
      <c r="E85" s="14">
        <v>1.5640128100096819E-2</v>
      </c>
      <c r="F85" s="13">
        <v>555</v>
      </c>
      <c r="G85" s="14">
        <v>1.2542939793888989E-2</v>
      </c>
      <c r="H85" s="15">
        <v>0.13513513513513509</v>
      </c>
      <c r="I85" s="31">
        <v>5</v>
      </c>
      <c r="J85" s="13">
        <v>953</v>
      </c>
      <c r="K85" s="15">
        <v>-0.33892969569779641</v>
      </c>
      <c r="L85" s="31">
        <v>2</v>
      </c>
    </row>
    <row r="86" spans="2:12" ht="15" thickBot="1" x14ac:dyDescent="0.35">
      <c r="B86" s="16">
        <v>12</v>
      </c>
      <c r="C86" s="17" t="s">
        <v>80</v>
      </c>
      <c r="D86" s="18">
        <v>596</v>
      </c>
      <c r="E86" s="19">
        <v>1.479605769469477E-2</v>
      </c>
      <c r="F86" s="18">
        <v>397</v>
      </c>
      <c r="G86" s="19">
        <v>8.9721569336467192E-3</v>
      </c>
      <c r="H86" s="20">
        <v>0.50125944584382864</v>
      </c>
      <c r="I86" s="32" t="s">
        <v>148</v>
      </c>
      <c r="J86" s="18">
        <v>748</v>
      </c>
      <c r="K86" s="20">
        <v>-0.20320855614973266</v>
      </c>
      <c r="L86" s="32">
        <v>11</v>
      </c>
    </row>
    <row r="87" spans="2:12" ht="15" thickBot="1" x14ac:dyDescent="0.35">
      <c r="B87" s="11">
        <v>13</v>
      </c>
      <c r="C87" s="12" t="s">
        <v>46</v>
      </c>
      <c r="D87" s="13">
        <v>588</v>
      </c>
      <c r="E87" s="14">
        <v>1.4597452893423698E-2</v>
      </c>
      <c r="F87" s="13">
        <v>1066</v>
      </c>
      <c r="G87" s="14">
        <v>2.4091484360875069E-2</v>
      </c>
      <c r="H87" s="15">
        <v>-0.44840525328330205</v>
      </c>
      <c r="I87" s="31">
        <v>-8</v>
      </c>
      <c r="J87" s="13">
        <v>990</v>
      </c>
      <c r="K87" s="15">
        <v>-0.40606060606060601</v>
      </c>
      <c r="L87" s="31">
        <v>-2</v>
      </c>
    </row>
    <row r="88" spans="2:12" ht="15" thickBot="1" x14ac:dyDescent="0.35">
      <c r="B88" s="16">
        <v>14</v>
      </c>
      <c r="C88" s="17" t="s">
        <v>86</v>
      </c>
      <c r="D88" s="18">
        <v>545</v>
      </c>
      <c r="E88" s="19">
        <v>1.3529952086591693E-2</v>
      </c>
      <c r="F88" s="18">
        <v>608</v>
      </c>
      <c r="G88" s="19">
        <v>1.3740734044476587E-2</v>
      </c>
      <c r="H88" s="20">
        <v>-0.10361842105263153</v>
      </c>
      <c r="I88" s="32" t="s">
        <v>149</v>
      </c>
      <c r="J88" s="18">
        <v>634</v>
      </c>
      <c r="K88" s="20">
        <v>-0.14037854889589907</v>
      </c>
      <c r="L88" s="32">
        <v>16</v>
      </c>
    </row>
    <row r="89" spans="2:12" ht="15" thickBot="1" x14ac:dyDescent="0.35">
      <c r="B89" s="11">
        <v>15</v>
      </c>
      <c r="C89" s="12" t="s">
        <v>150</v>
      </c>
      <c r="D89" s="13">
        <v>541</v>
      </c>
      <c r="E89" s="14">
        <v>1.3430649685956158E-2</v>
      </c>
      <c r="F89" s="13">
        <v>986</v>
      </c>
      <c r="G89" s="14">
        <v>2.2283493039233413E-2</v>
      </c>
      <c r="H89" s="15">
        <v>-0.4513184584178499</v>
      </c>
      <c r="I89" s="31">
        <v>-8</v>
      </c>
      <c r="J89" s="13">
        <v>650</v>
      </c>
      <c r="K89" s="15">
        <v>-0.1676923076923077</v>
      </c>
      <c r="L89" s="31">
        <v>14</v>
      </c>
    </row>
    <row r="90" spans="2:12" ht="15" thickBot="1" x14ac:dyDescent="0.35">
      <c r="B90" s="16">
        <v>16</v>
      </c>
      <c r="C90" s="17" t="s">
        <v>73</v>
      </c>
      <c r="D90" s="18">
        <v>514</v>
      </c>
      <c r="E90" s="19">
        <v>1.2760358481666295E-2</v>
      </c>
      <c r="F90" s="18">
        <v>644</v>
      </c>
      <c r="G90" s="19">
        <v>1.4554330139215331E-2</v>
      </c>
      <c r="H90" s="20">
        <v>-0.20186335403726707</v>
      </c>
      <c r="I90" s="32" t="s">
        <v>151</v>
      </c>
      <c r="J90" s="18">
        <v>1375</v>
      </c>
      <c r="K90" s="20">
        <v>-0.62618181818181817</v>
      </c>
      <c r="L90" s="32">
        <v>-11</v>
      </c>
    </row>
    <row r="91" spans="2:12" ht="15" thickBot="1" x14ac:dyDescent="0.35">
      <c r="B91" s="11">
        <v>17</v>
      </c>
      <c r="C91" s="12" t="s">
        <v>81</v>
      </c>
      <c r="D91" s="13">
        <v>514</v>
      </c>
      <c r="E91" s="14">
        <v>1.2760358481666295E-2</v>
      </c>
      <c r="F91" s="13">
        <v>273</v>
      </c>
      <c r="G91" s="14">
        <v>6.1697703851021513E-3</v>
      </c>
      <c r="H91" s="15">
        <v>0.88278388278388276</v>
      </c>
      <c r="I91" s="31">
        <v>33</v>
      </c>
      <c r="J91" s="13">
        <v>372</v>
      </c>
      <c r="K91" s="15">
        <v>0.38172043010752699</v>
      </c>
      <c r="L91" s="31">
        <v>39</v>
      </c>
    </row>
    <row r="92" spans="2:12" ht="15" thickBot="1" x14ac:dyDescent="0.35">
      <c r="B92" s="16">
        <v>18</v>
      </c>
      <c r="C92" s="17" t="s">
        <v>152</v>
      </c>
      <c r="D92" s="18">
        <v>513</v>
      </c>
      <c r="E92" s="19">
        <v>1.2735532881507411E-2</v>
      </c>
      <c r="F92" s="18">
        <v>328</v>
      </c>
      <c r="G92" s="19">
        <v>7.4127644187307901E-3</v>
      </c>
      <c r="H92" s="20">
        <v>0.56402439024390238</v>
      </c>
      <c r="I92" s="32" t="s">
        <v>153</v>
      </c>
      <c r="J92" s="18">
        <v>485</v>
      </c>
      <c r="K92" s="20">
        <v>5.7731958762886615E-2</v>
      </c>
      <c r="L92" s="32">
        <v>22</v>
      </c>
    </row>
    <row r="93" spans="2:12" ht="15" thickBot="1" x14ac:dyDescent="0.35">
      <c r="B93" s="11">
        <v>19</v>
      </c>
      <c r="C93" s="12" t="s">
        <v>154</v>
      </c>
      <c r="D93" s="13">
        <v>511</v>
      </c>
      <c r="E93" s="14">
        <v>1.2685881681189642E-2</v>
      </c>
      <c r="F93" s="13">
        <v>506</v>
      </c>
      <c r="G93" s="14">
        <v>1.1435545109383475E-2</v>
      </c>
      <c r="H93" s="15">
        <v>9.8814229249011287E-3</v>
      </c>
      <c r="I93" s="31">
        <v>1</v>
      </c>
      <c r="J93" s="13">
        <v>570</v>
      </c>
      <c r="K93" s="15">
        <v>-0.10350877192982455</v>
      </c>
      <c r="L93" s="31">
        <v>14</v>
      </c>
    </row>
    <row r="94" spans="2:12" ht="15" thickBot="1" x14ac:dyDescent="0.35">
      <c r="B94" s="16">
        <v>20</v>
      </c>
      <c r="C94" s="17" t="s">
        <v>35</v>
      </c>
      <c r="D94" s="18">
        <v>488</v>
      </c>
      <c r="E94" s="19">
        <v>1.2114892877535314E-2</v>
      </c>
      <c r="F94" s="18">
        <v>459</v>
      </c>
      <c r="G94" s="19">
        <v>1.0373350207919001E-2</v>
      </c>
      <c r="H94" s="20">
        <v>6.3180827886710311E-2</v>
      </c>
      <c r="I94" s="32" t="s">
        <v>155</v>
      </c>
      <c r="J94" s="18">
        <v>983</v>
      </c>
      <c r="K94" s="20">
        <v>-0.50356052899287895</v>
      </c>
      <c r="L94" s="32">
        <v>-8</v>
      </c>
    </row>
    <row r="95" spans="2:12" ht="15" thickBot="1" x14ac:dyDescent="0.35">
      <c r="B95" s="84" t="s">
        <v>40</v>
      </c>
      <c r="C95" s="85"/>
      <c r="D95" s="21">
        <f>SUM(D75:D94)</f>
        <v>15754</v>
      </c>
      <c r="E95" s="22">
        <f>D95/D97</f>
        <v>0.39110250490305604</v>
      </c>
      <c r="F95" s="21">
        <f>SUM(F75:F94)</f>
        <v>17144</v>
      </c>
      <c r="G95" s="22">
        <f>F95/F97</f>
        <v>0.3874525402278069</v>
      </c>
      <c r="H95" s="23">
        <f>D95/F95-1</f>
        <v>-8.1077928138124089E-2</v>
      </c>
      <c r="I95" s="33"/>
      <c r="J95" s="21">
        <f>SUM(J75:J94)</f>
        <v>20183</v>
      </c>
      <c r="K95" s="22">
        <f>E95/J95-1</f>
        <v>-0.9999806221817914</v>
      </c>
      <c r="L95" s="21"/>
    </row>
    <row r="96" spans="2:12" ht="15" thickBot="1" x14ac:dyDescent="0.35">
      <c r="B96" s="84" t="s">
        <v>11</v>
      </c>
      <c r="C96" s="85"/>
      <c r="D96" s="21">
        <f>D97-SUM(D75:D94)</f>
        <v>24527</v>
      </c>
      <c r="E96" s="22">
        <f>D96/D97</f>
        <v>0.60889749509694402</v>
      </c>
      <c r="F96" s="21">
        <f>F97-SUM(F75:F94)</f>
        <v>27104</v>
      </c>
      <c r="G96" s="22">
        <f>F96/F97</f>
        <v>0.61254745977219305</v>
      </c>
      <c r="H96" s="23">
        <f>D96/F96-1</f>
        <v>-9.5078217237308138E-2</v>
      </c>
      <c r="I96" s="33"/>
      <c r="J96" s="21">
        <f>J97-SUM(J75:J94)</f>
        <v>47595</v>
      </c>
      <c r="K96" s="22">
        <f>E96/J96-1</f>
        <v>-0.99998720669198238</v>
      </c>
      <c r="L96" s="21"/>
    </row>
    <row r="97" spans="2:14" ht="15" thickBot="1" x14ac:dyDescent="0.35">
      <c r="B97" s="86" t="s">
        <v>33</v>
      </c>
      <c r="C97" s="87"/>
      <c r="D97" s="24">
        <v>40281</v>
      </c>
      <c r="E97" s="25">
        <v>1</v>
      </c>
      <c r="F97" s="24">
        <v>44248</v>
      </c>
      <c r="G97" s="25">
        <v>1</v>
      </c>
      <c r="H97" s="26">
        <v>-8.9653769661905636E-2</v>
      </c>
      <c r="I97" s="35"/>
      <c r="J97" s="24">
        <v>67778</v>
      </c>
      <c r="K97" s="26">
        <v>-0.40569211248487713</v>
      </c>
      <c r="L97" s="24"/>
      <c r="N97" s="27"/>
    </row>
    <row r="98" spans="2:14" x14ac:dyDescent="0.3">
      <c r="B98" s="28" t="s">
        <v>59</v>
      </c>
    </row>
    <row r="99" spans="2:14" x14ac:dyDescent="0.3">
      <c r="B99" s="29" t="s">
        <v>58</v>
      </c>
    </row>
  </sheetData>
  <mergeCells count="50">
    <mergeCell ref="B97:C97"/>
    <mergeCell ref="B68:L68"/>
    <mergeCell ref="H8:H9"/>
    <mergeCell ref="B67:L67"/>
    <mergeCell ref="D69:I69"/>
    <mergeCell ref="J70:L70"/>
    <mergeCell ref="J69:L69"/>
    <mergeCell ref="B69:B71"/>
    <mergeCell ref="B96:C96"/>
    <mergeCell ref="H71:H72"/>
    <mergeCell ref="K73:K74"/>
    <mergeCell ref="I73:I74"/>
    <mergeCell ref="K71:K72"/>
    <mergeCell ref="J73:J74"/>
    <mergeCell ref="B95:C95"/>
    <mergeCell ref="F71:G72"/>
    <mergeCell ref="J71:J72"/>
    <mergeCell ref="B72:B74"/>
    <mergeCell ref="B60:C60"/>
    <mergeCell ref="B61:C61"/>
    <mergeCell ref="B62:C62"/>
    <mergeCell ref="D6:E7"/>
    <mergeCell ref="F6:G7"/>
    <mergeCell ref="C7:C9"/>
    <mergeCell ref="L73:L74"/>
    <mergeCell ref="D70:I70"/>
    <mergeCell ref="D71:E72"/>
    <mergeCell ref="C72:C74"/>
    <mergeCell ref="H73:H74"/>
    <mergeCell ref="C69:C71"/>
    <mergeCell ref="I71:I72"/>
    <mergeCell ref="L71:L72"/>
    <mergeCell ref="K6:K7"/>
    <mergeCell ref="L6:L7"/>
    <mergeCell ref="H6:H7"/>
    <mergeCell ref="I6:I7"/>
    <mergeCell ref="B4:B6"/>
    <mergeCell ref="C4:C6"/>
    <mergeCell ref="B7:B9"/>
    <mergeCell ref="I8:I9"/>
    <mergeCell ref="K8:K9"/>
    <mergeCell ref="L8:L9"/>
    <mergeCell ref="J6:J7"/>
    <mergeCell ref="J8:J9"/>
    <mergeCell ref="B2:L2"/>
    <mergeCell ref="D4:I4"/>
    <mergeCell ref="J4:L4"/>
    <mergeCell ref="D5:I5"/>
    <mergeCell ref="J5:L5"/>
    <mergeCell ref="B3:L3"/>
  </mergeCells>
  <conditionalFormatting sqref="D10:H59">
    <cfRule type="cellIs" dxfId="71" priority="41" operator="equal">
      <formula>0</formula>
    </cfRule>
  </conditionalFormatting>
  <conditionalFormatting sqref="D75:H94">
    <cfRule type="cellIs" dxfId="70" priority="5" operator="equal">
      <formula>0</formula>
    </cfRule>
  </conditionalFormatting>
  <conditionalFormatting sqref="H10:H61 H75:H96">
    <cfRule type="cellIs" dxfId="69" priority="40" operator="lessThan">
      <formula>0</formula>
    </cfRule>
  </conditionalFormatting>
  <conditionalFormatting sqref="I10:I59">
    <cfRule type="cellIs" dxfId="68" priority="39" operator="lessThan">
      <formula>0</formula>
    </cfRule>
    <cfRule type="cellIs" dxfId="67" priority="68" operator="equal">
      <formula>0</formula>
    </cfRule>
    <cfRule type="cellIs" dxfId="66" priority="68" operator="greaterThan">
      <formula>0</formula>
    </cfRule>
  </conditionalFormatting>
  <conditionalFormatting sqref="I75:I94">
    <cfRule type="cellIs" dxfId="65" priority="4" operator="lessThan">
      <formula>0</formula>
    </cfRule>
    <cfRule type="cellIs" dxfId="64" priority="6" operator="equal">
      <formula>0</formula>
    </cfRule>
  </conditionalFormatting>
  <conditionalFormatting sqref="J10:K59">
    <cfRule type="cellIs" dxfId="63" priority="36" operator="equal">
      <formula>0</formula>
    </cfRule>
  </conditionalFormatting>
  <conditionalFormatting sqref="J75:K94">
    <cfRule type="cellIs" dxfId="62" priority="3" operator="equal">
      <formula>0</formula>
    </cfRule>
  </conditionalFormatting>
  <conditionalFormatting sqref="K10:L59">
    <cfRule type="cellIs" dxfId="61" priority="35" operator="lessThan">
      <formula>0</formula>
    </cfRule>
  </conditionalFormatting>
  <conditionalFormatting sqref="K75:L94">
    <cfRule type="cellIs" dxfId="60" priority="2" operator="lessThan">
      <formula>0</formula>
    </cfRule>
  </conditionalFormatting>
  <conditionalFormatting sqref="L10:L59">
    <cfRule type="cellIs" dxfId="59" priority="34" operator="equal">
      <formula>0</formula>
    </cfRule>
    <cfRule type="cellIs" dxfId="58" priority="69" operator="greaterThan">
      <formula>0</formula>
    </cfRule>
  </conditionalFormatting>
  <conditionalFormatting sqref="L75:L94">
    <cfRule type="cellIs" dxfId="57" priority="1" operator="equal">
      <formula>0</formula>
    </cfRule>
    <cfRule type="cellIs" dxfId="56" priority="7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O71"/>
  <sheetViews>
    <sheetView showGridLines="0" zoomScale="90" zoomScaleNormal="90" workbookViewId="0"/>
  </sheetViews>
  <sheetFormatPr defaultColWidth="9.109375" defaultRowHeight="13.8" x14ac:dyDescent="0.25"/>
  <cols>
    <col min="1" max="1" width="2.5546875" style="4" customWidth="1"/>
    <col min="2" max="2" width="8.109375" style="4" customWidth="1"/>
    <col min="3" max="3" width="20.109375" style="4" customWidth="1"/>
    <col min="4" max="12" width="10.5546875" style="4" customWidth="1"/>
    <col min="13" max="13" width="1.6640625" style="4" customWidth="1"/>
    <col min="14" max="14" width="1.44140625" style="4" customWidth="1"/>
    <col min="15" max="15" width="12" style="4" customWidth="1"/>
    <col min="16" max="16" width="11.109375" style="4" customWidth="1"/>
    <col min="17" max="17" width="16.44140625" style="4" customWidth="1"/>
    <col min="18" max="22" width="9.109375" style="4"/>
    <col min="23" max="23" width="12.109375" style="4" customWidth="1"/>
    <col min="24" max="24" width="11.44140625" style="4" customWidth="1"/>
    <col min="25" max="16384" width="9.109375" style="4"/>
  </cols>
  <sheetData>
    <row r="1" spans="2:14" x14ac:dyDescent="0.25">
      <c r="B1" s="30" t="s">
        <v>3</v>
      </c>
      <c r="D1" s="2"/>
      <c r="L1" s="36">
        <v>46058</v>
      </c>
    </row>
    <row r="2" spans="2:14" x14ac:dyDescent="0.25">
      <c r="D2" s="2"/>
      <c r="L2" s="3"/>
    </row>
    <row r="3" spans="2:14" ht="14.4" customHeight="1" x14ac:dyDescent="0.25">
      <c r="B3" s="61" t="s">
        <v>134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27"/>
      <c r="N3" s="30"/>
    </row>
    <row r="4" spans="2:14" ht="14.4" customHeight="1" thickBot="1" x14ac:dyDescent="0.3">
      <c r="B4" s="89" t="s">
        <v>135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27"/>
      <c r="N4" s="30"/>
    </row>
    <row r="5" spans="2:14" ht="14.4" customHeight="1" x14ac:dyDescent="0.25">
      <c r="B5" s="92" t="s">
        <v>0</v>
      </c>
      <c r="C5" s="72" t="s">
        <v>1</v>
      </c>
      <c r="D5" s="62" t="s">
        <v>97</v>
      </c>
      <c r="E5" s="63"/>
      <c r="F5" s="63"/>
      <c r="G5" s="63"/>
      <c r="H5" s="63"/>
      <c r="I5" s="64"/>
      <c r="J5" s="62" t="s">
        <v>90</v>
      </c>
      <c r="K5" s="63"/>
      <c r="L5" s="64"/>
      <c r="M5" s="27"/>
      <c r="N5" s="27"/>
    </row>
    <row r="6" spans="2:14" ht="14.4" customHeight="1" thickBot="1" x14ac:dyDescent="0.3">
      <c r="B6" s="93"/>
      <c r="C6" s="73"/>
      <c r="D6" s="65" t="s">
        <v>98</v>
      </c>
      <c r="E6" s="66"/>
      <c r="F6" s="66"/>
      <c r="G6" s="66"/>
      <c r="H6" s="66"/>
      <c r="I6" s="67"/>
      <c r="J6" s="65" t="s">
        <v>91</v>
      </c>
      <c r="K6" s="66"/>
      <c r="L6" s="67"/>
      <c r="M6" s="27"/>
      <c r="N6" s="27"/>
    </row>
    <row r="7" spans="2:14" ht="14.4" customHeight="1" x14ac:dyDescent="0.25">
      <c r="B7" s="93"/>
      <c r="C7" s="73"/>
      <c r="D7" s="78">
        <v>2026</v>
      </c>
      <c r="E7" s="79"/>
      <c r="F7" s="78">
        <v>2025</v>
      </c>
      <c r="G7" s="79"/>
      <c r="H7" s="68" t="s">
        <v>4</v>
      </c>
      <c r="I7" s="68" t="s">
        <v>42</v>
      </c>
      <c r="J7" s="68">
        <v>2025</v>
      </c>
      <c r="K7" s="68" t="s">
        <v>144</v>
      </c>
      <c r="L7" s="70" t="s">
        <v>146</v>
      </c>
      <c r="M7" s="27"/>
      <c r="N7" s="27"/>
    </row>
    <row r="8" spans="2:14" ht="14.4" customHeight="1" thickBot="1" x14ac:dyDescent="0.3">
      <c r="B8" s="90" t="s">
        <v>5</v>
      </c>
      <c r="C8" s="74" t="s">
        <v>6</v>
      </c>
      <c r="D8" s="80"/>
      <c r="E8" s="81"/>
      <c r="F8" s="80"/>
      <c r="G8" s="81"/>
      <c r="H8" s="69"/>
      <c r="I8" s="69"/>
      <c r="J8" s="69"/>
      <c r="K8" s="69"/>
      <c r="L8" s="71"/>
      <c r="M8" s="27"/>
      <c r="N8" s="27"/>
    </row>
    <row r="9" spans="2:14" ht="14.4" customHeight="1" x14ac:dyDescent="0.25">
      <c r="B9" s="90"/>
      <c r="C9" s="74"/>
      <c r="D9" s="5" t="s">
        <v>7</v>
      </c>
      <c r="E9" s="6" t="s">
        <v>2</v>
      </c>
      <c r="F9" s="5" t="s">
        <v>7</v>
      </c>
      <c r="G9" s="6" t="s">
        <v>2</v>
      </c>
      <c r="H9" s="82" t="s">
        <v>8</v>
      </c>
      <c r="I9" s="82" t="s">
        <v>43</v>
      </c>
      <c r="J9" s="82" t="s">
        <v>7</v>
      </c>
      <c r="K9" s="82" t="s">
        <v>145</v>
      </c>
      <c r="L9" s="76" t="s">
        <v>147</v>
      </c>
      <c r="M9" s="27"/>
      <c r="N9" s="27"/>
    </row>
    <row r="10" spans="2:14" ht="14.4" customHeight="1" thickBot="1" x14ac:dyDescent="0.3">
      <c r="B10" s="91"/>
      <c r="C10" s="75"/>
      <c r="D10" s="8" t="s">
        <v>9</v>
      </c>
      <c r="E10" s="9" t="s">
        <v>10</v>
      </c>
      <c r="F10" s="8" t="s">
        <v>9</v>
      </c>
      <c r="G10" s="9" t="s">
        <v>10</v>
      </c>
      <c r="H10" s="83"/>
      <c r="I10" s="83"/>
      <c r="J10" s="83" t="s">
        <v>9</v>
      </c>
      <c r="K10" s="83"/>
      <c r="L10" s="77"/>
      <c r="M10" s="27"/>
      <c r="N10" s="27"/>
    </row>
    <row r="11" spans="2:14" ht="14.4" customHeight="1" thickBot="1" x14ac:dyDescent="0.3">
      <c r="B11" s="11">
        <v>1</v>
      </c>
      <c r="C11" s="12" t="s">
        <v>18</v>
      </c>
      <c r="D11" s="13">
        <v>3080</v>
      </c>
      <c r="E11" s="14">
        <v>0.20851668810507074</v>
      </c>
      <c r="F11" s="13">
        <v>3236</v>
      </c>
      <c r="G11" s="14">
        <v>0.19846672799754678</v>
      </c>
      <c r="H11" s="15">
        <v>-4.8207663782447452E-2</v>
      </c>
      <c r="I11" s="31">
        <v>0</v>
      </c>
      <c r="J11" s="13">
        <v>3071</v>
      </c>
      <c r="K11" s="15">
        <v>2.9306414848584428E-3</v>
      </c>
      <c r="L11" s="31">
        <v>0</v>
      </c>
      <c r="M11" s="27"/>
      <c r="N11" s="27"/>
    </row>
    <row r="12" spans="2:14" ht="14.4" customHeight="1" thickBot="1" x14ac:dyDescent="0.3">
      <c r="B12" s="16">
        <v>2</v>
      </c>
      <c r="C12" s="17" t="s">
        <v>17</v>
      </c>
      <c r="D12" s="18">
        <v>1469</v>
      </c>
      <c r="E12" s="19">
        <v>9.9451628190373023E-2</v>
      </c>
      <c r="F12" s="18">
        <v>1521</v>
      </c>
      <c r="G12" s="19">
        <v>9.3284268629254832E-2</v>
      </c>
      <c r="H12" s="20">
        <v>-3.4188034188034178E-2</v>
      </c>
      <c r="I12" s="32">
        <v>1</v>
      </c>
      <c r="J12" s="18">
        <v>1561</v>
      </c>
      <c r="K12" s="20">
        <v>-5.8936579115951293E-2</v>
      </c>
      <c r="L12" s="32">
        <v>1</v>
      </c>
      <c r="M12" s="27"/>
      <c r="N12" s="27"/>
    </row>
    <row r="13" spans="2:14" ht="14.4" customHeight="1" thickBot="1" x14ac:dyDescent="0.3">
      <c r="B13" s="11">
        <v>3</v>
      </c>
      <c r="C13" s="12" t="s">
        <v>16</v>
      </c>
      <c r="D13" s="13">
        <v>1073</v>
      </c>
      <c r="E13" s="14">
        <v>7.2642339719721075E-2</v>
      </c>
      <c r="F13" s="13">
        <v>1112</v>
      </c>
      <c r="G13" s="14">
        <v>6.81999386691199E-2</v>
      </c>
      <c r="H13" s="15">
        <v>-3.5071942446043169E-2</v>
      </c>
      <c r="I13" s="31">
        <v>1</v>
      </c>
      <c r="J13" s="13">
        <v>1817</v>
      </c>
      <c r="K13" s="15">
        <v>-0.40946615299944966</v>
      </c>
      <c r="L13" s="31">
        <v>-1</v>
      </c>
      <c r="M13" s="27"/>
      <c r="N13" s="27"/>
    </row>
    <row r="14" spans="2:14" ht="14.4" customHeight="1" thickBot="1" x14ac:dyDescent="0.3">
      <c r="B14" s="16">
        <v>4</v>
      </c>
      <c r="C14" s="17" t="s">
        <v>21</v>
      </c>
      <c r="D14" s="18">
        <v>965</v>
      </c>
      <c r="E14" s="19">
        <v>6.5330715591361457E-2</v>
      </c>
      <c r="F14" s="18">
        <v>1534</v>
      </c>
      <c r="G14" s="19">
        <v>9.4081570070530515E-2</v>
      </c>
      <c r="H14" s="20">
        <v>-0.37092568448500651</v>
      </c>
      <c r="I14" s="32">
        <v>-2</v>
      </c>
      <c r="J14" s="18">
        <v>1076</v>
      </c>
      <c r="K14" s="20">
        <v>-0.10315985130111527</v>
      </c>
      <c r="L14" s="32">
        <v>1</v>
      </c>
      <c r="M14" s="27"/>
      <c r="N14" s="27"/>
    </row>
    <row r="15" spans="2:14" ht="14.4" customHeight="1" thickBot="1" x14ac:dyDescent="0.3">
      <c r="B15" s="11">
        <v>5</v>
      </c>
      <c r="C15" s="12" t="s">
        <v>28</v>
      </c>
      <c r="D15" s="13">
        <v>769</v>
      </c>
      <c r="E15" s="14">
        <v>5.2061471802856953E-2</v>
      </c>
      <c r="F15" s="13">
        <v>736</v>
      </c>
      <c r="G15" s="14">
        <v>4.5139527752223248E-2</v>
      </c>
      <c r="H15" s="15">
        <v>4.4836956521739024E-2</v>
      </c>
      <c r="I15" s="31">
        <v>1</v>
      </c>
      <c r="J15" s="13">
        <v>1086</v>
      </c>
      <c r="K15" s="15">
        <v>-0.29189686924493552</v>
      </c>
      <c r="L15" s="31">
        <v>-1</v>
      </c>
      <c r="M15" s="27"/>
      <c r="N15" s="27"/>
    </row>
    <row r="16" spans="2:14" ht="14.4" customHeight="1" thickBot="1" x14ac:dyDescent="0.3">
      <c r="B16" s="16">
        <v>6</v>
      </c>
      <c r="C16" s="17" t="s">
        <v>68</v>
      </c>
      <c r="D16" s="18">
        <v>577</v>
      </c>
      <c r="E16" s="19">
        <v>3.9063028907995394E-2</v>
      </c>
      <c r="F16" s="18">
        <v>604</v>
      </c>
      <c r="G16" s="19">
        <v>3.7043851579270162E-2</v>
      </c>
      <c r="H16" s="20">
        <v>-4.4701986754966838E-2</v>
      </c>
      <c r="I16" s="32">
        <v>2</v>
      </c>
      <c r="J16" s="18">
        <v>833</v>
      </c>
      <c r="K16" s="20">
        <v>-0.3073229291716687</v>
      </c>
      <c r="L16" s="32">
        <v>2</v>
      </c>
      <c r="M16" s="27"/>
      <c r="N16" s="27"/>
    </row>
    <row r="17" spans="2:14" ht="14.4" customHeight="1" thickBot="1" x14ac:dyDescent="0.3">
      <c r="B17" s="11">
        <v>7</v>
      </c>
      <c r="C17" s="12" t="s">
        <v>22</v>
      </c>
      <c r="D17" s="13">
        <v>541</v>
      </c>
      <c r="E17" s="14">
        <v>3.6625820865208852E-2</v>
      </c>
      <c r="F17" s="13">
        <v>1099</v>
      </c>
      <c r="G17" s="14">
        <v>6.7402637227844217E-2</v>
      </c>
      <c r="H17" s="15">
        <v>-0.50773430391264784</v>
      </c>
      <c r="I17" s="31">
        <v>-2</v>
      </c>
      <c r="J17" s="13">
        <v>850</v>
      </c>
      <c r="K17" s="15">
        <v>-0.36352941176470588</v>
      </c>
      <c r="L17" s="31">
        <v>0</v>
      </c>
      <c r="M17" s="27"/>
      <c r="N17" s="27"/>
    </row>
    <row r="18" spans="2:14" ht="14.4" customHeight="1" thickBot="1" x14ac:dyDescent="0.3">
      <c r="B18" s="16">
        <v>8</v>
      </c>
      <c r="C18" s="17" t="s">
        <v>65</v>
      </c>
      <c r="D18" s="18">
        <v>525</v>
      </c>
      <c r="E18" s="19">
        <v>3.5542617290637062E-2</v>
      </c>
      <c r="F18" s="18">
        <v>351</v>
      </c>
      <c r="G18" s="19">
        <v>2.1527138914443422E-2</v>
      </c>
      <c r="H18" s="20">
        <v>0.49572649572649574</v>
      </c>
      <c r="I18" s="32">
        <v>6</v>
      </c>
      <c r="J18" s="18">
        <v>611</v>
      </c>
      <c r="K18" s="20">
        <v>-0.14075286415711952</v>
      </c>
      <c r="L18" s="32">
        <v>1</v>
      </c>
      <c r="M18" s="27"/>
      <c r="N18" s="27"/>
    </row>
    <row r="19" spans="2:14" ht="14.4" customHeight="1" thickBot="1" x14ac:dyDescent="0.3">
      <c r="B19" s="11">
        <v>9</v>
      </c>
      <c r="C19" s="12" t="s">
        <v>23</v>
      </c>
      <c r="D19" s="13">
        <v>456</v>
      </c>
      <c r="E19" s="14">
        <v>3.087130187529619E-2</v>
      </c>
      <c r="F19" s="13">
        <v>546</v>
      </c>
      <c r="G19" s="14">
        <v>3.3486660533578655E-2</v>
      </c>
      <c r="H19" s="15">
        <v>-0.1648351648351648</v>
      </c>
      <c r="I19" s="31">
        <v>0</v>
      </c>
      <c r="J19" s="13">
        <v>983</v>
      </c>
      <c r="K19" s="15">
        <v>-0.53611393692777209</v>
      </c>
      <c r="L19" s="31">
        <v>-3</v>
      </c>
      <c r="M19" s="27"/>
      <c r="N19" s="27"/>
    </row>
    <row r="20" spans="2:14" ht="14.4" customHeight="1" thickBot="1" x14ac:dyDescent="0.3">
      <c r="B20" s="16">
        <v>10</v>
      </c>
      <c r="C20" s="17" t="s">
        <v>31</v>
      </c>
      <c r="D20" s="18">
        <v>435</v>
      </c>
      <c r="E20" s="19">
        <v>2.9449597183670705E-2</v>
      </c>
      <c r="F20" s="18">
        <v>465</v>
      </c>
      <c r="G20" s="19">
        <v>2.8518859245630176E-2</v>
      </c>
      <c r="H20" s="20">
        <v>-6.4516129032258118E-2</v>
      </c>
      <c r="I20" s="32">
        <v>1</v>
      </c>
      <c r="J20" s="18">
        <v>288</v>
      </c>
      <c r="K20" s="20">
        <v>0.51041666666666674</v>
      </c>
      <c r="L20" s="32">
        <v>10</v>
      </c>
      <c r="M20" s="27"/>
      <c r="N20" s="27"/>
    </row>
    <row r="21" spans="2:14" ht="14.4" customHeight="1" thickBot="1" x14ac:dyDescent="0.3">
      <c r="B21" s="11">
        <v>11</v>
      </c>
      <c r="C21" s="12" t="s">
        <v>55</v>
      </c>
      <c r="D21" s="13">
        <v>416</v>
      </c>
      <c r="E21" s="14">
        <v>2.8163292938866699E-2</v>
      </c>
      <c r="F21" s="13">
        <v>708</v>
      </c>
      <c r="G21" s="14">
        <v>4.3422263109475619E-2</v>
      </c>
      <c r="H21" s="15">
        <v>-0.41242937853107342</v>
      </c>
      <c r="I21" s="31">
        <v>-4</v>
      </c>
      <c r="J21" s="13">
        <v>445</v>
      </c>
      <c r="K21" s="15">
        <v>-6.5168539325842656E-2</v>
      </c>
      <c r="L21" s="31">
        <v>2</v>
      </c>
      <c r="M21" s="27"/>
      <c r="N21" s="27"/>
    </row>
    <row r="22" spans="2:14" ht="14.4" customHeight="1" thickBot="1" x14ac:dyDescent="0.3">
      <c r="B22" s="16">
        <v>12</v>
      </c>
      <c r="C22" s="17" t="s">
        <v>78</v>
      </c>
      <c r="D22" s="18">
        <v>377</v>
      </c>
      <c r="E22" s="19">
        <v>2.5522984225847947E-2</v>
      </c>
      <c r="F22" s="18">
        <v>178</v>
      </c>
      <c r="G22" s="19">
        <v>1.0916896657467035E-2</v>
      </c>
      <c r="H22" s="20" t="s">
        <v>148</v>
      </c>
      <c r="I22" s="32">
        <v>9</v>
      </c>
      <c r="J22" s="18">
        <v>250</v>
      </c>
      <c r="K22" s="20">
        <v>0.50800000000000001</v>
      </c>
      <c r="L22" s="32">
        <v>9</v>
      </c>
      <c r="M22" s="27"/>
      <c r="N22" s="27"/>
    </row>
    <row r="23" spans="2:14" ht="14.4" customHeight="1" thickBot="1" x14ac:dyDescent="0.3">
      <c r="B23" s="11">
        <v>13</v>
      </c>
      <c r="C23" s="12" t="s">
        <v>29</v>
      </c>
      <c r="D23" s="13">
        <v>375</v>
      </c>
      <c r="E23" s="14">
        <v>2.538758377902647E-2</v>
      </c>
      <c r="F23" s="13">
        <v>485</v>
      </c>
      <c r="G23" s="14">
        <v>2.9745476847592763E-2</v>
      </c>
      <c r="H23" s="15">
        <v>-0.22680412371134018</v>
      </c>
      <c r="I23" s="31">
        <v>-3</v>
      </c>
      <c r="J23" s="13">
        <v>410</v>
      </c>
      <c r="K23" s="15">
        <v>-8.536585365853655E-2</v>
      </c>
      <c r="L23" s="31">
        <v>2</v>
      </c>
      <c r="M23" s="27"/>
      <c r="N23" s="27"/>
    </row>
    <row r="24" spans="2:14" ht="14.4" customHeight="1" thickBot="1" x14ac:dyDescent="0.3">
      <c r="B24" s="16">
        <v>14</v>
      </c>
      <c r="C24" s="17" t="s">
        <v>20</v>
      </c>
      <c r="D24" s="18">
        <v>295</v>
      </c>
      <c r="E24" s="19">
        <v>1.9971565906167492E-2</v>
      </c>
      <c r="F24" s="18">
        <v>405</v>
      </c>
      <c r="G24" s="19">
        <v>2.4839006439742409E-2</v>
      </c>
      <c r="H24" s="20" t="s">
        <v>149</v>
      </c>
      <c r="I24" s="32">
        <v>-2</v>
      </c>
      <c r="J24" s="18">
        <v>309</v>
      </c>
      <c r="K24" s="20">
        <v>-4.530744336569581E-2</v>
      </c>
      <c r="L24" s="32">
        <v>5</v>
      </c>
      <c r="M24" s="27"/>
      <c r="N24" s="27"/>
    </row>
    <row r="25" spans="2:14" ht="14.4" customHeight="1" thickBot="1" x14ac:dyDescent="0.3">
      <c r="B25" s="11">
        <v>15</v>
      </c>
      <c r="C25" s="12" t="s">
        <v>69</v>
      </c>
      <c r="D25" s="13">
        <v>293</v>
      </c>
      <c r="E25" s="14">
        <v>1.9836165459346015E-2</v>
      </c>
      <c r="F25" s="13">
        <v>233</v>
      </c>
      <c r="G25" s="14">
        <v>1.4290095062864152E-2</v>
      </c>
      <c r="H25" s="15">
        <v>0.257510729613734</v>
      </c>
      <c r="I25" s="31">
        <v>3</v>
      </c>
      <c r="J25" s="13">
        <v>348</v>
      </c>
      <c r="K25" s="15">
        <v>-0.15804597701149425</v>
      </c>
      <c r="L25" s="31">
        <v>3</v>
      </c>
      <c r="M25" s="27"/>
      <c r="N25" s="27"/>
    </row>
    <row r="26" spans="2:14" ht="14.4" customHeight="1" thickBot="1" x14ac:dyDescent="0.3">
      <c r="B26" s="16">
        <v>16</v>
      </c>
      <c r="C26" s="17" t="s">
        <v>84</v>
      </c>
      <c r="D26" s="18">
        <v>255</v>
      </c>
      <c r="E26" s="19">
        <v>1.7263556969738001E-2</v>
      </c>
      <c r="F26" s="18">
        <v>35</v>
      </c>
      <c r="G26" s="19">
        <v>2.1465808034345293E-3</v>
      </c>
      <c r="H26" s="20" t="s">
        <v>151</v>
      </c>
      <c r="I26" s="32">
        <v>18</v>
      </c>
      <c r="J26" s="18">
        <v>436</v>
      </c>
      <c r="K26" s="20">
        <v>-0.41513761467889909</v>
      </c>
      <c r="L26" s="32">
        <v>-2</v>
      </c>
      <c r="M26" s="27"/>
      <c r="N26" s="27"/>
    </row>
    <row r="27" spans="2:14" ht="14.4" customHeight="1" thickBot="1" x14ac:dyDescent="0.3">
      <c r="B27" s="11">
        <v>17</v>
      </c>
      <c r="C27" s="12" t="s">
        <v>82</v>
      </c>
      <c r="D27" s="13">
        <v>251</v>
      </c>
      <c r="E27" s="14">
        <v>1.6992756076095052E-2</v>
      </c>
      <c r="F27" s="13">
        <v>146</v>
      </c>
      <c r="G27" s="14">
        <v>8.954308494326893E-3</v>
      </c>
      <c r="H27" s="15">
        <v>0.71917808219178081</v>
      </c>
      <c r="I27" s="31">
        <v>8</v>
      </c>
      <c r="J27" s="13">
        <v>544</v>
      </c>
      <c r="K27" s="15">
        <v>-0.53860294117647056</v>
      </c>
      <c r="L27" s="31">
        <v>-7</v>
      </c>
      <c r="M27" s="27"/>
      <c r="N27" s="27"/>
    </row>
    <row r="28" spans="2:14" ht="14.4" customHeight="1" thickBot="1" x14ac:dyDescent="0.3">
      <c r="B28" s="16">
        <v>18</v>
      </c>
      <c r="C28" s="17" t="s">
        <v>88</v>
      </c>
      <c r="D28" s="18">
        <v>246</v>
      </c>
      <c r="E28" s="19">
        <v>1.6654254959041364E-2</v>
      </c>
      <c r="F28" s="18">
        <v>0</v>
      </c>
      <c r="G28" s="19">
        <v>0</v>
      </c>
      <c r="H28" s="20" t="s">
        <v>153</v>
      </c>
      <c r="I28" s="32"/>
      <c r="J28" s="18">
        <v>474</v>
      </c>
      <c r="K28" s="20">
        <v>-0.48101265822784811</v>
      </c>
      <c r="L28" s="32">
        <v>-7</v>
      </c>
      <c r="M28" s="27"/>
      <c r="N28" s="27"/>
    </row>
    <row r="29" spans="2:14" ht="14.4" customHeight="1" thickBot="1" x14ac:dyDescent="0.3">
      <c r="B29" s="11">
        <v>19</v>
      </c>
      <c r="C29" s="12" t="s">
        <v>30</v>
      </c>
      <c r="D29" s="13">
        <v>232</v>
      </c>
      <c r="E29" s="14">
        <v>1.5706451831291043E-2</v>
      </c>
      <c r="F29" s="13">
        <v>312</v>
      </c>
      <c r="G29" s="14">
        <v>1.9135234590616376E-2</v>
      </c>
      <c r="H29" s="15">
        <v>-0.25641025641025639</v>
      </c>
      <c r="I29" s="31">
        <v>-3</v>
      </c>
      <c r="J29" s="13">
        <v>367</v>
      </c>
      <c r="K29" s="15">
        <v>-0.36784741144414168</v>
      </c>
      <c r="L29" s="31">
        <v>-3</v>
      </c>
    </row>
    <row r="30" spans="2:14" ht="14.4" customHeight="1" thickBot="1" x14ac:dyDescent="0.3">
      <c r="B30" s="16">
        <v>20</v>
      </c>
      <c r="C30" s="17" t="s">
        <v>27</v>
      </c>
      <c r="D30" s="18">
        <v>228</v>
      </c>
      <c r="E30" s="19">
        <v>1.5435650937648095E-2</v>
      </c>
      <c r="F30" s="18">
        <v>266</v>
      </c>
      <c r="G30" s="19">
        <v>1.6314014106102424E-2</v>
      </c>
      <c r="H30" s="20" t="s">
        <v>155</v>
      </c>
      <c r="I30" s="32">
        <v>-3</v>
      </c>
      <c r="J30" s="18">
        <v>222</v>
      </c>
      <c r="K30" s="20">
        <v>2.7027027027026973E-2</v>
      </c>
      <c r="L30" s="32">
        <v>5</v>
      </c>
    </row>
    <row r="31" spans="2:14" ht="14.4" customHeight="1" thickBot="1" x14ac:dyDescent="0.3">
      <c r="B31" s="84" t="s">
        <v>40</v>
      </c>
      <c r="C31" s="85"/>
      <c r="D31" s="21">
        <f>SUM(D11:D30)</f>
        <v>12858</v>
      </c>
      <c r="E31" s="22">
        <f>D31/D33</f>
        <v>0.87048947261525966</v>
      </c>
      <c r="F31" s="21">
        <f>SUM(F11:F30)</f>
        <v>13972</v>
      </c>
      <c r="G31" s="22">
        <f>F31/F33</f>
        <v>0.85691505673106405</v>
      </c>
      <c r="H31" s="23">
        <f>D31/F31-1</f>
        <v>-7.9730890352132877E-2</v>
      </c>
      <c r="I31" s="33"/>
      <c r="J31" s="21">
        <f>SUM(J11:J30)</f>
        <v>15981</v>
      </c>
      <c r="K31" s="22">
        <f>D31/J31-1</f>
        <v>-0.19541956072836497</v>
      </c>
      <c r="L31" s="21"/>
    </row>
    <row r="32" spans="2:14" ht="14.4" customHeight="1" thickBot="1" x14ac:dyDescent="0.3">
      <c r="B32" s="84" t="s">
        <v>11</v>
      </c>
      <c r="C32" s="85"/>
      <c r="D32" s="21">
        <f>D33-SUM(D11:D30)</f>
        <v>1913</v>
      </c>
      <c r="E32" s="22">
        <f>D32/D33</f>
        <v>0.12951052738474036</v>
      </c>
      <c r="F32" s="21">
        <f>F33-SUM(F11:F30)</f>
        <v>2333</v>
      </c>
      <c r="G32" s="22">
        <f>F32/F33</f>
        <v>0.14308494326893592</v>
      </c>
      <c r="H32" s="23">
        <f>D32/F32-1</f>
        <v>-0.18002571795970856</v>
      </c>
      <c r="I32" s="33"/>
      <c r="J32" s="21">
        <f>J33-SUM(J11:J30)</f>
        <v>2883</v>
      </c>
      <c r="K32" s="22">
        <f>D32/J32-1</f>
        <v>-0.33645508151231351</v>
      </c>
      <c r="L32" s="21"/>
    </row>
    <row r="33" spans="2:15" ht="14.4" customHeight="1" thickBot="1" x14ac:dyDescent="0.3">
      <c r="B33" s="86" t="s">
        <v>33</v>
      </c>
      <c r="C33" s="87"/>
      <c r="D33" s="24">
        <v>14771</v>
      </c>
      <c r="E33" s="25">
        <v>1</v>
      </c>
      <c r="F33" s="24">
        <v>16305</v>
      </c>
      <c r="G33" s="25">
        <v>0.98699785341919688</v>
      </c>
      <c r="H33" s="26">
        <v>-9.4081570070530529E-2</v>
      </c>
      <c r="I33" s="35"/>
      <c r="J33" s="24">
        <v>18864</v>
      </c>
      <c r="K33" s="26">
        <v>-0.21697413061916881</v>
      </c>
      <c r="L33" s="24"/>
      <c r="M33" s="27"/>
      <c r="N33" s="27"/>
    </row>
    <row r="34" spans="2:15" ht="14.4" customHeight="1" x14ac:dyDescent="0.25">
      <c r="B34" s="28" t="s">
        <v>59</v>
      </c>
    </row>
    <row r="35" spans="2:15" x14ac:dyDescent="0.25">
      <c r="B35" s="29" t="s">
        <v>58</v>
      </c>
    </row>
    <row r="37" spans="2:15" x14ac:dyDescent="0.25">
      <c r="O37" s="3"/>
    </row>
    <row r="38" spans="2:15" ht="15" customHeight="1" x14ac:dyDescent="0.25"/>
    <row r="39" spans="2:15" ht="15" customHeight="1" x14ac:dyDescent="0.25">
      <c r="B39" s="61" t="s">
        <v>136</v>
      </c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27"/>
      <c r="N39" s="30"/>
    </row>
    <row r="40" spans="2:15" ht="14.4" thickBot="1" x14ac:dyDescent="0.3">
      <c r="B40" s="89" t="s">
        <v>137</v>
      </c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27"/>
      <c r="N40" s="30"/>
    </row>
    <row r="41" spans="2:15" x14ac:dyDescent="0.25">
      <c r="B41" s="92" t="s">
        <v>0</v>
      </c>
      <c r="C41" s="72" t="s">
        <v>39</v>
      </c>
      <c r="D41" s="62" t="s">
        <v>97</v>
      </c>
      <c r="E41" s="63"/>
      <c r="F41" s="63"/>
      <c r="G41" s="63"/>
      <c r="H41" s="63"/>
      <c r="I41" s="64"/>
      <c r="J41" s="62" t="s">
        <v>90</v>
      </c>
      <c r="K41" s="63"/>
      <c r="L41" s="64"/>
      <c r="M41" s="27"/>
      <c r="N41" s="27"/>
    </row>
    <row r="42" spans="2:15" ht="14.4" thickBot="1" x14ac:dyDescent="0.3">
      <c r="B42" s="93"/>
      <c r="C42" s="73"/>
      <c r="D42" s="65" t="s">
        <v>98</v>
      </c>
      <c r="E42" s="66"/>
      <c r="F42" s="66"/>
      <c r="G42" s="66"/>
      <c r="H42" s="66"/>
      <c r="I42" s="67"/>
      <c r="J42" s="65" t="s">
        <v>91</v>
      </c>
      <c r="K42" s="66"/>
      <c r="L42" s="67"/>
      <c r="M42" s="27"/>
      <c r="N42" s="27"/>
    </row>
    <row r="43" spans="2:15" ht="15" customHeight="1" x14ac:dyDescent="0.25">
      <c r="B43" s="93"/>
      <c r="C43" s="73"/>
      <c r="D43" s="78">
        <v>2026</v>
      </c>
      <c r="E43" s="79"/>
      <c r="F43" s="78">
        <v>2025</v>
      </c>
      <c r="G43" s="79"/>
      <c r="H43" s="68" t="s">
        <v>4</v>
      </c>
      <c r="I43" s="68" t="s">
        <v>42</v>
      </c>
      <c r="J43" s="68">
        <v>2025</v>
      </c>
      <c r="K43" s="68" t="s">
        <v>144</v>
      </c>
      <c r="L43" s="70" t="s">
        <v>146</v>
      </c>
      <c r="M43" s="27"/>
      <c r="N43" s="27"/>
    </row>
    <row r="44" spans="2:15" ht="15" customHeight="1" thickBot="1" x14ac:dyDescent="0.3">
      <c r="B44" s="90" t="s">
        <v>5</v>
      </c>
      <c r="C44" s="74" t="s">
        <v>39</v>
      </c>
      <c r="D44" s="80"/>
      <c r="E44" s="81"/>
      <c r="F44" s="80"/>
      <c r="G44" s="81"/>
      <c r="H44" s="69"/>
      <c r="I44" s="69"/>
      <c r="J44" s="69"/>
      <c r="K44" s="69"/>
      <c r="L44" s="71"/>
      <c r="M44" s="27"/>
      <c r="N44" s="27"/>
    </row>
    <row r="45" spans="2:15" ht="15" customHeight="1" x14ac:dyDescent="0.25">
      <c r="B45" s="90"/>
      <c r="C45" s="74"/>
      <c r="D45" s="5" t="s">
        <v>7</v>
      </c>
      <c r="E45" s="6" t="s">
        <v>2</v>
      </c>
      <c r="F45" s="5" t="s">
        <v>7</v>
      </c>
      <c r="G45" s="6" t="s">
        <v>2</v>
      </c>
      <c r="H45" s="82" t="s">
        <v>8</v>
      </c>
      <c r="I45" s="82" t="s">
        <v>43</v>
      </c>
      <c r="J45" s="82" t="s">
        <v>7</v>
      </c>
      <c r="K45" s="82" t="s">
        <v>145</v>
      </c>
      <c r="L45" s="76" t="s">
        <v>147</v>
      </c>
      <c r="M45" s="27"/>
      <c r="N45" s="27"/>
    </row>
    <row r="46" spans="2:15" ht="15" customHeight="1" thickBot="1" x14ac:dyDescent="0.3">
      <c r="B46" s="91"/>
      <c r="C46" s="75"/>
      <c r="D46" s="8" t="s">
        <v>9</v>
      </c>
      <c r="E46" s="9" t="s">
        <v>10</v>
      </c>
      <c r="F46" s="8" t="s">
        <v>9</v>
      </c>
      <c r="G46" s="9" t="s">
        <v>10</v>
      </c>
      <c r="H46" s="83"/>
      <c r="I46" s="83"/>
      <c r="J46" s="83" t="s">
        <v>9</v>
      </c>
      <c r="K46" s="83"/>
      <c r="L46" s="77"/>
      <c r="M46" s="27"/>
      <c r="N46" s="27"/>
    </row>
    <row r="47" spans="2:15" ht="14.4" thickBot="1" x14ac:dyDescent="0.3">
      <c r="B47" s="11">
        <v>1</v>
      </c>
      <c r="C47" s="12" t="s">
        <v>61</v>
      </c>
      <c r="D47" s="13">
        <v>536</v>
      </c>
      <c r="E47" s="14">
        <v>3.6287319748155168E-2</v>
      </c>
      <c r="F47" s="13">
        <v>552</v>
      </c>
      <c r="G47" s="14">
        <v>3.3854645814167431E-2</v>
      </c>
      <c r="H47" s="15">
        <v>-2.8985507246376829E-2</v>
      </c>
      <c r="I47" s="31">
        <v>3</v>
      </c>
      <c r="J47" s="13">
        <v>657</v>
      </c>
      <c r="K47" s="15">
        <v>-0.18417047184170476</v>
      </c>
      <c r="L47" s="31">
        <v>0</v>
      </c>
      <c r="M47" s="27"/>
      <c r="N47" s="27"/>
    </row>
    <row r="48" spans="2:15" ht="14.4" thickBot="1" x14ac:dyDescent="0.3">
      <c r="B48" s="16">
        <v>2</v>
      </c>
      <c r="C48" s="17" t="s">
        <v>56</v>
      </c>
      <c r="D48" s="18">
        <v>533</v>
      </c>
      <c r="E48" s="19">
        <v>3.608421907792296E-2</v>
      </c>
      <c r="F48" s="18">
        <v>668</v>
      </c>
      <c r="G48" s="19">
        <v>4.0969027905550445E-2</v>
      </c>
      <c r="H48" s="20">
        <v>-0.20209580838323349</v>
      </c>
      <c r="I48" s="32">
        <v>1</v>
      </c>
      <c r="J48" s="18">
        <v>522</v>
      </c>
      <c r="K48" s="20">
        <v>2.1072796934865856E-2</v>
      </c>
      <c r="L48" s="32">
        <v>2</v>
      </c>
      <c r="M48" s="27"/>
      <c r="N48" s="27"/>
    </row>
    <row r="49" spans="2:14" ht="14.4" thickBot="1" x14ac:dyDescent="0.3">
      <c r="B49" s="11">
        <v>3</v>
      </c>
      <c r="C49" s="12" t="s">
        <v>47</v>
      </c>
      <c r="D49" s="13">
        <v>483</v>
      </c>
      <c r="E49" s="14">
        <v>3.2699207907386098E-2</v>
      </c>
      <c r="F49" s="13">
        <v>890</v>
      </c>
      <c r="G49" s="14">
        <v>5.4584483287335173E-2</v>
      </c>
      <c r="H49" s="15">
        <v>-0.45730337078651684</v>
      </c>
      <c r="I49" s="31">
        <v>-2</v>
      </c>
      <c r="J49" s="13">
        <v>580</v>
      </c>
      <c r="K49" s="15">
        <v>-0.16724137931034477</v>
      </c>
      <c r="L49" s="31">
        <v>-1</v>
      </c>
      <c r="M49" s="27"/>
      <c r="N49" s="27"/>
    </row>
    <row r="50" spans="2:14" ht="14.4" thickBot="1" x14ac:dyDescent="0.3">
      <c r="B50" s="16">
        <v>4</v>
      </c>
      <c r="C50" s="17" t="s">
        <v>38</v>
      </c>
      <c r="D50" s="18">
        <v>443</v>
      </c>
      <c r="E50" s="19">
        <v>2.9991198970956603E-2</v>
      </c>
      <c r="F50" s="18">
        <v>786</v>
      </c>
      <c r="G50" s="19">
        <v>4.8206071757129716E-2</v>
      </c>
      <c r="H50" s="20">
        <v>-0.43638676844783719</v>
      </c>
      <c r="I50" s="32">
        <v>-2</v>
      </c>
      <c r="J50" s="18">
        <v>476</v>
      </c>
      <c r="K50" s="20">
        <v>-6.9327731092436951E-2</v>
      </c>
      <c r="L50" s="32">
        <v>2</v>
      </c>
      <c r="M50" s="27"/>
      <c r="N50" s="27"/>
    </row>
    <row r="51" spans="2:14" ht="14.4" thickBot="1" x14ac:dyDescent="0.3">
      <c r="B51" s="11">
        <v>5</v>
      </c>
      <c r="C51" s="12" t="s">
        <v>45</v>
      </c>
      <c r="D51" s="13">
        <v>437</v>
      </c>
      <c r="E51" s="14">
        <v>2.9584997630492181E-2</v>
      </c>
      <c r="F51" s="13">
        <v>310</v>
      </c>
      <c r="G51" s="14">
        <v>1.9012572830420117E-2</v>
      </c>
      <c r="H51" s="15">
        <v>0.4096774193548387</v>
      </c>
      <c r="I51" s="31">
        <v>8</v>
      </c>
      <c r="J51" s="13">
        <v>307</v>
      </c>
      <c r="K51" s="15">
        <v>0.42345276872964166</v>
      </c>
      <c r="L51" s="31">
        <v>13</v>
      </c>
      <c r="M51" s="27"/>
      <c r="N51" s="27"/>
    </row>
    <row r="52" spans="2:14" ht="14.4" thickBot="1" x14ac:dyDescent="0.3">
      <c r="B52" s="16">
        <v>6</v>
      </c>
      <c r="C52" s="17" t="s">
        <v>72</v>
      </c>
      <c r="D52" s="18">
        <v>404</v>
      </c>
      <c r="E52" s="19">
        <v>2.7350890257937851E-2</v>
      </c>
      <c r="F52" s="18">
        <v>317</v>
      </c>
      <c r="G52" s="19">
        <v>1.9441888991107024E-2</v>
      </c>
      <c r="H52" s="20">
        <v>0.27444794952681395</v>
      </c>
      <c r="I52" s="32">
        <v>6</v>
      </c>
      <c r="J52" s="18">
        <v>400</v>
      </c>
      <c r="K52" s="20">
        <v>1.0000000000000009E-2</v>
      </c>
      <c r="L52" s="32">
        <v>4</v>
      </c>
      <c r="M52" s="27"/>
      <c r="N52" s="27"/>
    </row>
    <row r="53" spans="2:14" ht="14.4" thickBot="1" x14ac:dyDescent="0.3">
      <c r="B53" s="11">
        <v>7</v>
      </c>
      <c r="C53" s="12" t="s">
        <v>52</v>
      </c>
      <c r="D53" s="13">
        <v>394</v>
      </c>
      <c r="E53" s="14">
        <v>2.6673888023830479E-2</v>
      </c>
      <c r="F53" s="13">
        <v>366</v>
      </c>
      <c r="G53" s="14">
        <v>2.2447102115915364E-2</v>
      </c>
      <c r="H53" s="15">
        <v>7.6502732240437243E-2</v>
      </c>
      <c r="I53" s="31">
        <v>1</v>
      </c>
      <c r="J53" s="13">
        <v>433</v>
      </c>
      <c r="K53" s="15">
        <v>-9.0069284064665078E-2</v>
      </c>
      <c r="L53" s="31">
        <v>1</v>
      </c>
      <c r="M53" s="27"/>
      <c r="N53" s="27"/>
    </row>
    <row r="54" spans="2:14" ht="14.4" thickBot="1" x14ac:dyDescent="0.3">
      <c r="B54" s="16">
        <v>8</v>
      </c>
      <c r="C54" s="17" t="s">
        <v>46</v>
      </c>
      <c r="D54" s="18">
        <v>382</v>
      </c>
      <c r="E54" s="19">
        <v>2.5861485342901631E-2</v>
      </c>
      <c r="F54" s="18">
        <v>409</v>
      </c>
      <c r="G54" s="19">
        <v>2.5084329960134929E-2</v>
      </c>
      <c r="H54" s="20">
        <v>-6.6014669926650393E-2</v>
      </c>
      <c r="I54" s="32">
        <v>-3</v>
      </c>
      <c r="J54" s="18">
        <v>318</v>
      </c>
      <c r="K54" s="20">
        <v>0.20125786163522008</v>
      </c>
      <c r="L54" s="32">
        <v>9</v>
      </c>
      <c r="M54" s="27"/>
      <c r="N54" s="27"/>
    </row>
    <row r="55" spans="2:14" ht="14.4" thickBot="1" x14ac:dyDescent="0.3">
      <c r="B55" s="11">
        <v>9</v>
      </c>
      <c r="C55" s="12" t="s">
        <v>37</v>
      </c>
      <c r="D55" s="13">
        <v>379</v>
      </c>
      <c r="E55" s="14">
        <v>2.565838467266942E-2</v>
      </c>
      <c r="F55" s="13">
        <v>357</v>
      </c>
      <c r="G55" s="14">
        <v>2.1895124195032197E-2</v>
      </c>
      <c r="H55" s="15">
        <v>6.1624649859943981E-2</v>
      </c>
      <c r="I55" s="31">
        <v>0</v>
      </c>
      <c r="J55" s="13">
        <v>173</v>
      </c>
      <c r="K55" s="15">
        <v>1.1907514450867054</v>
      </c>
      <c r="L55" s="31">
        <v>24</v>
      </c>
      <c r="M55" s="27"/>
      <c r="N55" s="27"/>
    </row>
    <row r="56" spans="2:14" ht="14.4" thickBot="1" x14ac:dyDescent="0.3">
      <c r="B56" s="16">
        <v>10</v>
      </c>
      <c r="C56" s="17" t="s">
        <v>80</v>
      </c>
      <c r="D56" s="18">
        <v>356</v>
      </c>
      <c r="E56" s="19">
        <v>2.4101279534222465E-2</v>
      </c>
      <c r="F56" s="18">
        <v>189</v>
      </c>
      <c r="G56" s="19">
        <v>1.1591536338546458E-2</v>
      </c>
      <c r="H56" s="20">
        <v>0.88359788359788349</v>
      </c>
      <c r="I56" s="32">
        <v>12</v>
      </c>
      <c r="J56" s="18">
        <v>380</v>
      </c>
      <c r="K56" s="20">
        <v>-6.315789473684208E-2</v>
      </c>
      <c r="L56" s="32">
        <v>1</v>
      </c>
      <c r="M56" s="27"/>
      <c r="N56" s="27"/>
    </row>
    <row r="57" spans="2:14" ht="14.4" thickBot="1" x14ac:dyDescent="0.3">
      <c r="B57" s="11">
        <v>11</v>
      </c>
      <c r="C57" s="12" t="s">
        <v>54</v>
      </c>
      <c r="D57" s="13">
        <v>338</v>
      </c>
      <c r="E57" s="14">
        <v>2.2882675512829194E-2</v>
      </c>
      <c r="F57" s="13">
        <v>382</v>
      </c>
      <c r="G57" s="14">
        <v>2.3428396197485435E-2</v>
      </c>
      <c r="H57" s="15">
        <v>-0.11518324607329844</v>
      </c>
      <c r="I57" s="31">
        <v>-5</v>
      </c>
      <c r="J57" s="13">
        <v>495</v>
      </c>
      <c r="K57" s="15">
        <v>-0.31717171717171722</v>
      </c>
      <c r="L57" s="31">
        <v>-6</v>
      </c>
      <c r="M57" s="27"/>
      <c r="N57" s="27"/>
    </row>
    <row r="58" spans="2:14" ht="14.4" thickBot="1" x14ac:dyDescent="0.3">
      <c r="B58" s="16">
        <v>12</v>
      </c>
      <c r="C58" s="17" t="s">
        <v>85</v>
      </c>
      <c r="D58" s="18">
        <v>332</v>
      </c>
      <c r="E58" s="19">
        <v>2.2476474172364768E-2</v>
      </c>
      <c r="F58" s="18">
        <v>203</v>
      </c>
      <c r="G58" s="19">
        <v>1.2450168659920271E-2</v>
      </c>
      <c r="H58" s="20" t="s">
        <v>148</v>
      </c>
      <c r="I58" s="32">
        <v>7</v>
      </c>
      <c r="J58" s="18">
        <v>355</v>
      </c>
      <c r="K58" s="20">
        <v>-6.4788732394366222E-2</v>
      </c>
      <c r="L58" s="32">
        <v>1</v>
      </c>
      <c r="M58" s="27"/>
      <c r="N58" s="27"/>
    </row>
    <row r="59" spans="2:14" ht="14.4" thickBot="1" x14ac:dyDescent="0.3">
      <c r="B59" s="11">
        <v>13</v>
      </c>
      <c r="C59" s="12" t="s">
        <v>73</v>
      </c>
      <c r="D59" s="13">
        <v>309</v>
      </c>
      <c r="E59" s="14">
        <v>2.0919369033917813E-2</v>
      </c>
      <c r="F59" s="13">
        <v>367</v>
      </c>
      <c r="G59" s="14">
        <v>2.2508432996013492E-2</v>
      </c>
      <c r="H59" s="15">
        <v>-0.15803814713896458</v>
      </c>
      <c r="I59" s="31">
        <v>-6</v>
      </c>
      <c r="J59" s="13">
        <v>531</v>
      </c>
      <c r="K59" s="15">
        <v>-0.41807909604519777</v>
      </c>
      <c r="L59" s="31">
        <v>-10</v>
      </c>
      <c r="M59" s="27"/>
      <c r="N59" s="27"/>
    </row>
    <row r="60" spans="2:14" ht="14.4" thickBot="1" x14ac:dyDescent="0.3">
      <c r="B60" s="16" t="s">
        <v>74</v>
      </c>
      <c r="C60" s="17" t="s">
        <v>75</v>
      </c>
      <c r="D60" s="18">
        <v>305</v>
      </c>
      <c r="E60" s="19">
        <v>2.0648568140274864E-2</v>
      </c>
      <c r="F60" s="18">
        <v>342</v>
      </c>
      <c r="G60" s="19">
        <v>2.0975160993560258E-2</v>
      </c>
      <c r="H60" s="20" t="s">
        <v>149</v>
      </c>
      <c r="I60" s="32">
        <v>-3</v>
      </c>
      <c r="J60" s="18">
        <v>340</v>
      </c>
      <c r="K60" s="20">
        <v>-0.1029411764705882</v>
      </c>
      <c r="L60" s="32">
        <v>2</v>
      </c>
      <c r="M60" s="27"/>
      <c r="N60" s="27"/>
    </row>
    <row r="61" spans="2:14" ht="14.4" thickBot="1" x14ac:dyDescent="0.3">
      <c r="B61" s="11">
        <v>15</v>
      </c>
      <c r="C61" s="12" t="s">
        <v>36</v>
      </c>
      <c r="D61" s="13">
        <v>294</v>
      </c>
      <c r="E61" s="14">
        <v>1.9903865682756754E-2</v>
      </c>
      <c r="F61" s="13">
        <v>308</v>
      </c>
      <c r="G61" s="14">
        <v>1.8889911070223857E-2</v>
      </c>
      <c r="H61" s="15">
        <v>-4.5454545454545414E-2</v>
      </c>
      <c r="I61" s="31">
        <v>-1</v>
      </c>
      <c r="J61" s="13">
        <v>252</v>
      </c>
      <c r="K61" s="15">
        <v>0.16666666666666674</v>
      </c>
      <c r="L61" s="31">
        <v>6</v>
      </c>
      <c r="M61" s="27"/>
      <c r="N61" s="27"/>
    </row>
    <row r="62" spans="2:14" ht="14.4" thickBot="1" x14ac:dyDescent="0.3">
      <c r="B62" s="16">
        <v>16</v>
      </c>
      <c r="C62" s="17" t="s">
        <v>81</v>
      </c>
      <c r="D62" s="18">
        <v>285</v>
      </c>
      <c r="E62" s="19">
        <v>1.9294563672060117E-2</v>
      </c>
      <c r="F62" s="18">
        <v>177</v>
      </c>
      <c r="G62" s="19">
        <v>1.0855565777368905E-2</v>
      </c>
      <c r="H62" s="20" t="s">
        <v>151</v>
      </c>
      <c r="I62" s="32">
        <v>11</v>
      </c>
      <c r="J62" s="18">
        <v>166</v>
      </c>
      <c r="K62" s="20">
        <v>0.7168674698795181</v>
      </c>
      <c r="L62" s="32">
        <v>22</v>
      </c>
      <c r="M62" s="27"/>
      <c r="N62" s="27"/>
    </row>
    <row r="63" spans="2:14" ht="14.4" thickBot="1" x14ac:dyDescent="0.3">
      <c r="B63" s="11">
        <v>17</v>
      </c>
      <c r="C63" s="12" t="s">
        <v>60</v>
      </c>
      <c r="D63" s="13">
        <v>242</v>
      </c>
      <c r="E63" s="14">
        <v>1.6383454065398415E-2</v>
      </c>
      <c r="F63" s="13">
        <v>296</v>
      </c>
      <c r="G63" s="14">
        <v>1.8153940509046305E-2</v>
      </c>
      <c r="H63" s="15">
        <v>-0.18243243243243246</v>
      </c>
      <c r="I63" s="31">
        <v>-1</v>
      </c>
      <c r="J63" s="13">
        <v>410</v>
      </c>
      <c r="K63" s="15">
        <v>-0.40975609756097564</v>
      </c>
      <c r="L63" s="31">
        <v>-8</v>
      </c>
      <c r="M63" s="27"/>
      <c r="N63" s="27"/>
    </row>
    <row r="64" spans="2:14" ht="14.4" thickBot="1" x14ac:dyDescent="0.3">
      <c r="B64" s="16">
        <v>18</v>
      </c>
      <c r="C64" s="17" t="s">
        <v>154</v>
      </c>
      <c r="D64" s="18">
        <v>238</v>
      </c>
      <c r="E64" s="19">
        <v>1.6112653171755465E-2</v>
      </c>
      <c r="F64" s="18">
        <v>201</v>
      </c>
      <c r="G64" s="19">
        <v>1.2327506899724011E-2</v>
      </c>
      <c r="H64" s="20" t="s">
        <v>153</v>
      </c>
      <c r="I64" s="32">
        <v>2</v>
      </c>
      <c r="J64" s="18">
        <v>222</v>
      </c>
      <c r="K64" s="20">
        <v>7.2072072072072002E-2</v>
      </c>
      <c r="L64" s="32">
        <v>9</v>
      </c>
      <c r="M64" s="27"/>
      <c r="N64" s="27"/>
    </row>
    <row r="65" spans="2:13" ht="14.4" thickBot="1" x14ac:dyDescent="0.3">
      <c r="B65" s="11">
        <v>19</v>
      </c>
      <c r="C65" s="12" t="s">
        <v>67</v>
      </c>
      <c r="D65" s="13">
        <v>236</v>
      </c>
      <c r="E65" s="14">
        <v>1.5977252724933992E-2</v>
      </c>
      <c r="F65" s="13">
        <v>272</v>
      </c>
      <c r="G65" s="14">
        <v>1.6681999386691199E-2</v>
      </c>
      <c r="H65" s="15">
        <v>-0.13235294117647056</v>
      </c>
      <c r="I65" s="31">
        <v>-2</v>
      </c>
      <c r="J65" s="13">
        <v>467</v>
      </c>
      <c r="K65" s="15">
        <v>-0.49464668094218411</v>
      </c>
      <c r="L65" s="31">
        <v>-12</v>
      </c>
    </row>
    <row r="66" spans="2:13" ht="14.4" thickBot="1" x14ac:dyDescent="0.3">
      <c r="B66" s="16">
        <v>20</v>
      </c>
      <c r="C66" s="17" t="s">
        <v>79</v>
      </c>
      <c r="D66" s="18">
        <v>231</v>
      </c>
      <c r="E66" s="19">
        <v>1.5638751607880304E-2</v>
      </c>
      <c r="F66" s="18">
        <v>181</v>
      </c>
      <c r="G66" s="19">
        <v>1.1100889297761422E-2</v>
      </c>
      <c r="H66" s="20" t="s">
        <v>155</v>
      </c>
      <c r="I66" s="32">
        <v>6</v>
      </c>
      <c r="J66" s="18">
        <v>240</v>
      </c>
      <c r="K66" s="20">
        <v>-3.7499999999999978E-2</v>
      </c>
      <c r="L66" s="32">
        <v>4</v>
      </c>
    </row>
    <row r="67" spans="2:13" ht="14.4" thickBot="1" x14ac:dyDescent="0.3">
      <c r="B67" s="84" t="s">
        <v>40</v>
      </c>
      <c r="C67" s="85"/>
      <c r="D67" s="21">
        <f>SUM(D47:D66)</f>
        <v>7157</v>
      </c>
      <c r="E67" s="22">
        <f>D67/D69</f>
        <v>0.48453049895064654</v>
      </c>
      <c r="F67" s="21">
        <f>SUM(F47:F66)</f>
        <v>7573</v>
      </c>
      <c r="G67" s="22">
        <f>F67/F69</f>
        <v>0.46445875498313399</v>
      </c>
      <c r="H67" s="23">
        <f>D67/F67-1</f>
        <v>-5.4931995246269683E-2</v>
      </c>
      <c r="I67" s="33"/>
      <c r="J67" s="21">
        <f>SUM(J47:J66)</f>
        <v>7724</v>
      </c>
      <c r="K67" s="22">
        <f>D67/J67-1</f>
        <v>-7.340756084930089E-2</v>
      </c>
      <c r="L67" s="21"/>
    </row>
    <row r="68" spans="2:13" ht="14.4" thickBot="1" x14ac:dyDescent="0.3">
      <c r="B68" s="84" t="s">
        <v>11</v>
      </c>
      <c r="C68" s="85"/>
      <c r="D68" s="21">
        <f>D69-SUM(D47:D66)</f>
        <v>7614</v>
      </c>
      <c r="E68" s="22">
        <f>D68/D69</f>
        <v>0.51546950104935352</v>
      </c>
      <c r="F68" s="21">
        <f>F69-SUM(F47:F66)</f>
        <v>8732</v>
      </c>
      <c r="G68" s="22">
        <f>F68/F69</f>
        <v>0.53554124501686595</v>
      </c>
      <c r="H68" s="23">
        <f>D68/F68-1</f>
        <v>-0.12803481447549248</v>
      </c>
      <c r="I68" s="33"/>
      <c r="J68" s="21">
        <f>J69-SUM(J47:J66)</f>
        <v>11140</v>
      </c>
      <c r="K68" s="22">
        <f>D68/J68-1</f>
        <v>-0.3165170556552962</v>
      </c>
      <c r="L68" s="21"/>
    </row>
    <row r="69" spans="2:13" ht="14.4" thickBot="1" x14ac:dyDescent="0.3">
      <c r="B69" s="86" t="s">
        <v>33</v>
      </c>
      <c r="C69" s="87"/>
      <c r="D69" s="24">
        <v>14771</v>
      </c>
      <c r="E69" s="25">
        <v>1</v>
      </c>
      <c r="F69" s="24">
        <v>16305</v>
      </c>
      <c r="G69" s="25">
        <v>0.98699785341919688</v>
      </c>
      <c r="H69" s="26">
        <v>-9.4081570070530529E-2</v>
      </c>
      <c r="I69" s="35"/>
      <c r="J69" s="24">
        <v>18864</v>
      </c>
      <c r="K69" s="26">
        <v>-0.21697413061916881</v>
      </c>
      <c r="L69" s="24"/>
      <c r="M69" s="27"/>
    </row>
    <row r="70" spans="2:13" x14ac:dyDescent="0.25">
      <c r="B70" s="28" t="s">
        <v>59</v>
      </c>
    </row>
    <row r="71" spans="2:13" ht="15" customHeight="1" x14ac:dyDescent="0.25">
      <c r="B71" s="29" t="s">
        <v>58</v>
      </c>
    </row>
  </sheetData>
  <mergeCells count="50">
    <mergeCell ref="B69:C69"/>
    <mergeCell ref="H43:H44"/>
    <mergeCell ref="I43:I44"/>
    <mergeCell ref="B41:B43"/>
    <mergeCell ref="B68:C68"/>
    <mergeCell ref="B67:C67"/>
    <mergeCell ref="D6:I6"/>
    <mergeCell ref="I9:I10"/>
    <mergeCell ref="B39:L39"/>
    <mergeCell ref="H9:H10"/>
    <mergeCell ref="B44:B46"/>
    <mergeCell ref="C44:C46"/>
    <mergeCell ref="K43:K44"/>
    <mergeCell ref="B31:C31"/>
    <mergeCell ref="B5:B7"/>
    <mergeCell ref="C5:C7"/>
    <mergeCell ref="D42:I42"/>
    <mergeCell ref="I45:I46"/>
    <mergeCell ref="L43:L44"/>
    <mergeCell ref="H45:H46"/>
    <mergeCell ref="K45:K46"/>
    <mergeCell ref="L45:L46"/>
    <mergeCell ref="J43:J44"/>
    <mergeCell ref="L9:L10"/>
    <mergeCell ref="B32:C32"/>
    <mergeCell ref="B33:C33"/>
    <mergeCell ref="B40:L40"/>
    <mergeCell ref="B8:B10"/>
    <mergeCell ref="D43:E44"/>
    <mergeCell ref="F43:G44"/>
    <mergeCell ref="J42:L42"/>
    <mergeCell ref="J9:J10"/>
    <mergeCell ref="D41:I41"/>
    <mergeCell ref="C41:C43"/>
    <mergeCell ref="J45:J46"/>
    <mergeCell ref="B3:L3"/>
    <mergeCell ref="B4:L4"/>
    <mergeCell ref="J5:L5"/>
    <mergeCell ref="J6:L6"/>
    <mergeCell ref="D5:I5"/>
    <mergeCell ref="H7:H8"/>
    <mergeCell ref="K7:K8"/>
    <mergeCell ref="L7:L8"/>
    <mergeCell ref="D7:E8"/>
    <mergeCell ref="F7:G8"/>
    <mergeCell ref="I7:I8"/>
    <mergeCell ref="C8:C10"/>
    <mergeCell ref="J7:J8"/>
    <mergeCell ref="K9:K10"/>
    <mergeCell ref="J41:L41"/>
  </mergeCells>
  <conditionalFormatting sqref="D11:H30">
    <cfRule type="cellIs" dxfId="55" priority="37" operator="equal">
      <formula>0</formula>
    </cfRule>
  </conditionalFormatting>
  <conditionalFormatting sqref="D47:H66">
    <cfRule type="cellIs" dxfId="54" priority="23" operator="equal">
      <formula>0</formula>
    </cfRule>
  </conditionalFormatting>
  <conditionalFormatting sqref="H11:H32">
    <cfRule type="cellIs" dxfId="53" priority="39" operator="lessThan">
      <formula>0</formula>
    </cfRule>
  </conditionalFormatting>
  <conditionalFormatting sqref="H47:H68">
    <cfRule type="cellIs" dxfId="52" priority="25" operator="lessThan">
      <formula>0</formula>
    </cfRule>
  </conditionalFormatting>
  <conditionalFormatting sqref="I11:I30">
    <cfRule type="cellIs" dxfId="51" priority="42" operator="lessThan">
      <formula>0</formula>
    </cfRule>
    <cfRule type="cellIs" dxfId="50" priority="43" operator="equal">
      <formula>0</formula>
    </cfRule>
    <cfRule type="cellIs" dxfId="49" priority="44" operator="greaterThan">
      <formula>0</formula>
    </cfRule>
  </conditionalFormatting>
  <conditionalFormatting sqref="I47:I66">
    <cfRule type="cellIs" dxfId="48" priority="28" operator="lessThan">
      <formula>0</formula>
    </cfRule>
    <cfRule type="cellIs" dxfId="47" priority="29" operator="equal">
      <formula>0</formula>
    </cfRule>
    <cfRule type="cellIs" dxfId="46" priority="30" operator="greaterThan">
      <formula>0</formula>
    </cfRule>
  </conditionalFormatting>
  <conditionalFormatting sqref="J11:K30">
    <cfRule type="cellIs" dxfId="45" priority="34" operator="equal">
      <formula>0</formula>
    </cfRule>
  </conditionalFormatting>
  <conditionalFormatting sqref="J47:K66">
    <cfRule type="cellIs" dxfId="44" priority="20" operator="equal">
      <formula>0</formula>
    </cfRule>
  </conditionalFormatting>
  <conditionalFormatting sqref="K11:L30">
    <cfRule type="cellIs" dxfId="43" priority="31" operator="lessThan">
      <formula>0</formula>
    </cfRule>
  </conditionalFormatting>
  <conditionalFormatting sqref="K47:L66">
    <cfRule type="cellIs" dxfId="42" priority="17" operator="lessThan">
      <formula>0</formula>
    </cfRule>
  </conditionalFormatting>
  <conditionalFormatting sqref="L11:L30">
    <cfRule type="cellIs" dxfId="41" priority="32" operator="equal">
      <formula>0</formula>
    </cfRule>
    <cfRule type="cellIs" dxfId="40" priority="33" operator="greaterThan">
      <formula>0</formula>
    </cfRule>
  </conditionalFormatting>
  <conditionalFormatting sqref="L47:L66">
    <cfRule type="cellIs" dxfId="39" priority="18" operator="equal">
      <formula>0</formula>
    </cfRule>
    <cfRule type="cellIs" dxfId="38" priority="19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N71"/>
  <sheetViews>
    <sheetView showGridLines="0" zoomScale="90" zoomScaleNormal="90" workbookViewId="0">
      <selection activeCell="B5" sqref="B5:L10"/>
    </sheetView>
  </sheetViews>
  <sheetFormatPr defaultColWidth="9.109375" defaultRowHeight="13.8" x14ac:dyDescent="0.25"/>
  <cols>
    <col min="1" max="1" width="3" style="4" customWidth="1"/>
    <col min="2" max="2" width="8.109375" style="4" customWidth="1"/>
    <col min="3" max="3" width="23.33203125" style="4" customWidth="1"/>
    <col min="4" max="12" width="10.44140625" style="4" customWidth="1"/>
    <col min="13" max="14" width="1.44140625" style="4" customWidth="1"/>
    <col min="15" max="16384" width="9.109375" style="4"/>
  </cols>
  <sheetData>
    <row r="1" spans="2:14" x14ac:dyDescent="0.25">
      <c r="B1" s="30" t="s">
        <v>3</v>
      </c>
      <c r="D1" s="2"/>
      <c r="L1" s="36">
        <v>46058</v>
      </c>
    </row>
    <row r="2" spans="2:14" ht="15" customHeight="1" x14ac:dyDescent="0.25">
      <c r="D2" s="2"/>
      <c r="L2" s="3"/>
    </row>
    <row r="3" spans="2:14" ht="14.4" customHeight="1" x14ac:dyDescent="0.25">
      <c r="B3" s="94" t="s">
        <v>138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27"/>
      <c r="N3" s="30"/>
    </row>
    <row r="4" spans="2:14" ht="14.4" customHeight="1" thickBot="1" x14ac:dyDescent="0.3">
      <c r="B4" s="95" t="s">
        <v>141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27"/>
      <c r="N4" s="30"/>
    </row>
    <row r="5" spans="2:14" ht="14.4" customHeight="1" x14ac:dyDescent="0.25">
      <c r="B5" s="92" t="s">
        <v>0</v>
      </c>
      <c r="C5" s="72" t="s">
        <v>1</v>
      </c>
      <c r="D5" s="62" t="s">
        <v>97</v>
      </c>
      <c r="E5" s="63"/>
      <c r="F5" s="63"/>
      <c r="G5" s="63"/>
      <c r="H5" s="63"/>
      <c r="I5" s="64"/>
      <c r="J5" s="62" t="s">
        <v>90</v>
      </c>
      <c r="K5" s="63"/>
      <c r="L5" s="64"/>
      <c r="M5" s="27"/>
      <c r="N5" s="27"/>
    </row>
    <row r="6" spans="2:14" ht="14.4" customHeight="1" thickBot="1" x14ac:dyDescent="0.3">
      <c r="B6" s="93"/>
      <c r="C6" s="73"/>
      <c r="D6" s="65" t="s">
        <v>98</v>
      </c>
      <c r="E6" s="66"/>
      <c r="F6" s="66"/>
      <c r="G6" s="66"/>
      <c r="H6" s="66"/>
      <c r="I6" s="67"/>
      <c r="J6" s="65" t="s">
        <v>91</v>
      </c>
      <c r="K6" s="66"/>
      <c r="L6" s="67"/>
      <c r="M6" s="27"/>
      <c r="N6" s="27"/>
    </row>
    <row r="7" spans="2:14" ht="14.4" customHeight="1" x14ac:dyDescent="0.25">
      <c r="B7" s="93"/>
      <c r="C7" s="73"/>
      <c r="D7" s="78">
        <v>2026</v>
      </c>
      <c r="E7" s="79"/>
      <c r="F7" s="78">
        <v>2025</v>
      </c>
      <c r="G7" s="79"/>
      <c r="H7" s="68" t="s">
        <v>4</v>
      </c>
      <c r="I7" s="68" t="s">
        <v>42</v>
      </c>
      <c r="J7" s="68">
        <v>2025</v>
      </c>
      <c r="K7" s="68" t="s">
        <v>144</v>
      </c>
      <c r="L7" s="70" t="s">
        <v>146</v>
      </c>
      <c r="M7" s="27"/>
      <c r="N7" s="27"/>
    </row>
    <row r="8" spans="2:14" ht="14.4" customHeight="1" thickBot="1" x14ac:dyDescent="0.3">
      <c r="B8" s="90" t="s">
        <v>5</v>
      </c>
      <c r="C8" s="74" t="s">
        <v>6</v>
      </c>
      <c r="D8" s="80"/>
      <c r="E8" s="81"/>
      <c r="F8" s="80"/>
      <c r="G8" s="81"/>
      <c r="H8" s="69"/>
      <c r="I8" s="69"/>
      <c r="J8" s="69"/>
      <c r="K8" s="69"/>
      <c r="L8" s="71"/>
      <c r="M8" s="27"/>
      <c r="N8" s="27"/>
    </row>
    <row r="9" spans="2:14" ht="14.4" customHeight="1" x14ac:dyDescent="0.25">
      <c r="B9" s="90"/>
      <c r="C9" s="74"/>
      <c r="D9" s="5" t="s">
        <v>7</v>
      </c>
      <c r="E9" s="6" t="s">
        <v>2</v>
      </c>
      <c r="F9" s="5" t="s">
        <v>7</v>
      </c>
      <c r="G9" s="6" t="s">
        <v>2</v>
      </c>
      <c r="H9" s="82" t="s">
        <v>8</v>
      </c>
      <c r="I9" s="82" t="s">
        <v>43</v>
      </c>
      <c r="J9" s="82" t="s">
        <v>7</v>
      </c>
      <c r="K9" s="82" t="s">
        <v>145</v>
      </c>
      <c r="L9" s="76" t="s">
        <v>147</v>
      </c>
      <c r="M9" s="27"/>
      <c r="N9" s="27"/>
    </row>
    <row r="10" spans="2:14" ht="14.4" customHeight="1" thickBot="1" x14ac:dyDescent="0.3">
      <c r="B10" s="91"/>
      <c r="C10" s="75"/>
      <c r="D10" s="8" t="s">
        <v>9</v>
      </c>
      <c r="E10" s="9" t="s">
        <v>10</v>
      </c>
      <c r="F10" s="8" t="s">
        <v>9</v>
      </c>
      <c r="G10" s="9" t="s">
        <v>10</v>
      </c>
      <c r="H10" s="83"/>
      <c r="I10" s="83"/>
      <c r="J10" s="83" t="s">
        <v>9</v>
      </c>
      <c r="K10" s="83"/>
      <c r="L10" s="77"/>
      <c r="M10" s="27"/>
      <c r="N10" s="27"/>
    </row>
    <row r="11" spans="2:14" ht="14.4" customHeight="1" thickBot="1" x14ac:dyDescent="0.3">
      <c r="B11" s="11">
        <v>1</v>
      </c>
      <c r="C11" s="12" t="s">
        <v>18</v>
      </c>
      <c r="D11" s="13">
        <v>4779</v>
      </c>
      <c r="E11" s="14">
        <v>0.18733829870638966</v>
      </c>
      <c r="F11" s="13">
        <v>5770</v>
      </c>
      <c r="G11" s="14">
        <v>0.20649178685180547</v>
      </c>
      <c r="H11" s="15">
        <v>-0.17175043327556327</v>
      </c>
      <c r="I11" s="31">
        <v>0</v>
      </c>
      <c r="J11" s="13">
        <v>6098</v>
      </c>
      <c r="K11" s="15">
        <v>-0.21630042636930136</v>
      </c>
      <c r="L11" s="31">
        <v>0</v>
      </c>
      <c r="M11" s="27"/>
      <c r="N11" s="27"/>
    </row>
    <row r="12" spans="2:14" ht="14.4" customHeight="1" thickBot="1" x14ac:dyDescent="0.3">
      <c r="B12" s="16">
        <v>2</v>
      </c>
      <c r="C12" s="17" t="s">
        <v>16</v>
      </c>
      <c r="D12" s="18">
        <v>3251</v>
      </c>
      <c r="E12" s="19">
        <v>0.12744021952175619</v>
      </c>
      <c r="F12" s="18">
        <v>2955</v>
      </c>
      <c r="G12" s="19">
        <v>0.10575099309308235</v>
      </c>
      <c r="H12" s="20">
        <v>0.10016920473773272</v>
      </c>
      <c r="I12" s="32">
        <v>0</v>
      </c>
      <c r="J12" s="18">
        <v>5982</v>
      </c>
      <c r="K12" s="20">
        <v>-0.45653627549314613</v>
      </c>
      <c r="L12" s="32">
        <v>0</v>
      </c>
      <c r="M12" s="27"/>
      <c r="N12" s="27"/>
    </row>
    <row r="13" spans="2:14" ht="14.4" customHeight="1" thickBot="1" x14ac:dyDescent="0.3">
      <c r="B13" s="11">
        <v>3</v>
      </c>
      <c r="C13" s="12" t="s">
        <v>17</v>
      </c>
      <c r="D13" s="13">
        <v>1847</v>
      </c>
      <c r="E13" s="14">
        <v>7.2402979223833791E-2</v>
      </c>
      <c r="F13" s="13">
        <v>1917</v>
      </c>
      <c r="G13" s="14">
        <v>6.8603943742618897E-2</v>
      </c>
      <c r="H13" s="15">
        <v>-3.6515388628064693E-2</v>
      </c>
      <c r="I13" s="31">
        <v>1</v>
      </c>
      <c r="J13" s="13">
        <v>2945</v>
      </c>
      <c r="K13" s="15">
        <v>-0.3728353140916808</v>
      </c>
      <c r="L13" s="31">
        <v>2</v>
      </c>
      <c r="M13" s="27"/>
      <c r="N13" s="27"/>
    </row>
    <row r="14" spans="2:14" ht="14.4" customHeight="1" thickBot="1" x14ac:dyDescent="0.3">
      <c r="B14" s="16">
        <v>4</v>
      </c>
      <c r="C14" s="17" t="s">
        <v>31</v>
      </c>
      <c r="D14" s="18">
        <v>1818</v>
      </c>
      <c r="E14" s="19">
        <v>7.1266170129361039E-2</v>
      </c>
      <c r="F14" s="18">
        <v>1979</v>
      </c>
      <c r="G14" s="19">
        <v>7.0822746304977993E-2</v>
      </c>
      <c r="H14" s="20">
        <v>-8.1354219302678166E-2</v>
      </c>
      <c r="I14" s="32">
        <v>-1</v>
      </c>
      <c r="J14" s="18">
        <v>3191</v>
      </c>
      <c r="K14" s="20">
        <v>-0.43027264180507674</v>
      </c>
      <c r="L14" s="32">
        <v>0</v>
      </c>
      <c r="M14" s="27"/>
      <c r="N14" s="27"/>
    </row>
    <row r="15" spans="2:14" ht="14.4" customHeight="1" thickBot="1" x14ac:dyDescent="0.3">
      <c r="B15" s="11">
        <v>5</v>
      </c>
      <c r="C15" s="12" t="s">
        <v>15</v>
      </c>
      <c r="D15" s="13">
        <v>1767</v>
      </c>
      <c r="E15" s="14">
        <v>6.926695413563308E-2</v>
      </c>
      <c r="F15" s="13">
        <v>1553</v>
      </c>
      <c r="G15" s="14">
        <v>5.5577425473284904E-2</v>
      </c>
      <c r="H15" s="15">
        <v>0.137797810688989</v>
      </c>
      <c r="I15" s="31">
        <v>1</v>
      </c>
      <c r="J15" s="13">
        <v>2886</v>
      </c>
      <c r="K15" s="15">
        <v>-0.38773388773388773</v>
      </c>
      <c r="L15" s="31">
        <v>1</v>
      </c>
      <c r="M15" s="27"/>
      <c r="N15" s="27"/>
    </row>
    <row r="16" spans="2:14" ht="14.4" customHeight="1" thickBot="1" x14ac:dyDescent="0.3">
      <c r="B16" s="16">
        <v>6</v>
      </c>
      <c r="C16" s="17" t="s">
        <v>30</v>
      </c>
      <c r="D16" s="18">
        <v>1501</v>
      </c>
      <c r="E16" s="19">
        <v>5.883967071736574E-2</v>
      </c>
      <c r="F16" s="18">
        <v>1633</v>
      </c>
      <c r="G16" s="19">
        <v>5.8440396521490176E-2</v>
      </c>
      <c r="H16" s="20">
        <v>-8.0832823025107192E-2</v>
      </c>
      <c r="I16" s="32">
        <v>-1</v>
      </c>
      <c r="J16" s="18">
        <v>3362</v>
      </c>
      <c r="K16" s="20">
        <v>-0.55353955978584168</v>
      </c>
      <c r="L16" s="32">
        <v>-3</v>
      </c>
      <c r="M16" s="27"/>
      <c r="N16" s="27"/>
    </row>
    <row r="17" spans="2:14" ht="14.4" customHeight="1" thickBot="1" x14ac:dyDescent="0.3">
      <c r="B17" s="11">
        <v>7</v>
      </c>
      <c r="C17" s="12" t="s">
        <v>21</v>
      </c>
      <c r="D17" s="13">
        <v>822</v>
      </c>
      <c r="E17" s="14">
        <v>3.2222657781262251E-2</v>
      </c>
      <c r="F17" s="13">
        <v>1378</v>
      </c>
      <c r="G17" s="14">
        <v>4.9314676305335862E-2</v>
      </c>
      <c r="H17" s="15">
        <v>-0.40348330914368646</v>
      </c>
      <c r="I17" s="31">
        <v>1</v>
      </c>
      <c r="J17" s="13">
        <v>1432</v>
      </c>
      <c r="K17" s="15">
        <v>-0.42597765363128492</v>
      </c>
      <c r="L17" s="31">
        <v>3</v>
      </c>
      <c r="M17" s="27"/>
      <c r="N17" s="27"/>
    </row>
    <row r="18" spans="2:14" ht="14.4" customHeight="1" thickBot="1" x14ac:dyDescent="0.3">
      <c r="B18" s="16">
        <v>8</v>
      </c>
      <c r="C18" s="17" t="s">
        <v>55</v>
      </c>
      <c r="D18" s="18">
        <v>796</v>
      </c>
      <c r="E18" s="19">
        <v>3.1203449627597021E-2</v>
      </c>
      <c r="F18" s="18">
        <v>1338</v>
      </c>
      <c r="G18" s="19">
        <v>4.7883190781233223E-2</v>
      </c>
      <c r="H18" s="20">
        <v>-0.40508221225710017</v>
      </c>
      <c r="I18" s="32">
        <v>1</v>
      </c>
      <c r="J18" s="18">
        <v>1090</v>
      </c>
      <c r="K18" s="20">
        <v>-0.26972477064220179</v>
      </c>
      <c r="L18" s="32">
        <v>6</v>
      </c>
      <c r="M18" s="27"/>
      <c r="N18" s="27"/>
    </row>
    <row r="19" spans="2:14" ht="14.4" customHeight="1" thickBot="1" x14ac:dyDescent="0.3">
      <c r="B19" s="11">
        <v>9</v>
      </c>
      <c r="C19" s="12" t="s">
        <v>20</v>
      </c>
      <c r="D19" s="13">
        <v>765</v>
      </c>
      <c r="E19" s="14">
        <v>2.9988239905919246E-2</v>
      </c>
      <c r="F19" s="13">
        <v>922</v>
      </c>
      <c r="G19" s="14">
        <v>3.2995741330565792E-2</v>
      </c>
      <c r="H19" s="15">
        <v>-0.17028199566160518</v>
      </c>
      <c r="I19" s="31">
        <v>1</v>
      </c>
      <c r="J19" s="13">
        <v>1007</v>
      </c>
      <c r="K19" s="15">
        <v>-0.24031777557100298</v>
      </c>
      <c r="L19" s="31">
        <v>6</v>
      </c>
      <c r="M19" s="27"/>
      <c r="N19" s="27"/>
    </row>
    <row r="20" spans="2:14" ht="14.4" customHeight="1" thickBot="1" x14ac:dyDescent="0.3">
      <c r="B20" s="16">
        <v>10</v>
      </c>
      <c r="C20" s="17" t="s">
        <v>32</v>
      </c>
      <c r="D20" s="18">
        <v>624</v>
      </c>
      <c r="E20" s="19">
        <v>2.4460995687965503E-2</v>
      </c>
      <c r="F20" s="18">
        <v>787</v>
      </c>
      <c r="G20" s="19">
        <v>2.8164477686719393E-2</v>
      </c>
      <c r="H20" s="20">
        <v>-0.20711562897077507</v>
      </c>
      <c r="I20" s="32">
        <v>1</v>
      </c>
      <c r="J20" s="18">
        <v>434</v>
      </c>
      <c r="K20" s="20">
        <v>0.43778801843317972</v>
      </c>
      <c r="L20" s="32">
        <v>14</v>
      </c>
      <c r="M20" s="27"/>
      <c r="N20" s="27"/>
    </row>
    <row r="21" spans="2:14" ht="14.4" customHeight="1" thickBot="1" x14ac:dyDescent="0.3">
      <c r="B21" s="11">
        <v>11</v>
      </c>
      <c r="C21" s="12" t="s">
        <v>65</v>
      </c>
      <c r="D21" s="13">
        <v>587</v>
      </c>
      <c r="E21" s="14">
        <v>2.3010584084672676E-2</v>
      </c>
      <c r="F21" s="13">
        <v>748</v>
      </c>
      <c r="G21" s="14">
        <v>2.676877930071932E-2</v>
      </c>
      <c r="H21" s="15">
        <v>-0.21524064171122992</v>
      </c>
      <c r="I21" s="31">
        <v>1</v>
      </c>
      <c r="J21" s="13">
        <v>929</v>
      </c>
      <c r="K21" s="15">
        <v>-0.36813778256189456</v>
      </c>
      <c r="L21" s="31">
        <v>5</v>
      </c>
      <c r="M21" s="27"/>
      <c r="N21" s="27"/>
    </row>
    <row r="22" spans="2:14" ht="14.4" customHeight="1" thickBot="1" x14ac:dyDescent="0.3">
      <c r="B22" s="16">
        <v>12</v>
      </c>
      <c r="C22" s="17" t="s">
        <v>26</v>
      </c>
      <c r="D22" s="18">
        <v>563</v>
      </c>
      <c r="E22" s="19">
        <v>2.2069776558212465E-2</v>
      </c>
      <c r="F22" s="18">
        <v>537</v>
      </c>
      <c r="G22" s="19">
        <v>1.9217693161077909E-2</v>
      </c>
      <c r="H22" s="20" t="s">
        <v>148</v>
      </c>
      <c r="I22" s="32">
        <v>2</v>
      </c>
      <c r="J22" s="18">
        <v>551</v>
      </c>
      <c r="K22" s="20">
        <v>2.1778584392014411E-2</v>
      </c>
      <c r="L22" s="32">
        <v>10</v>
      </c>
      <c r="M22" s="27"/>
      <c r="N22" s="27"/>
    </row>
    <row r="23" spans="2:14" ht="14.4" customHeight="1" thickBot="1" x14ac:dyDescent="0.3">
      <c r="B23" s="11">
        <v>13</v>
      </c>
      <c r="C23" s="12" t="s">
        <v>27</v>
      </c>
      <c r="D23" s="13">
        <v>560</v>
      </c>
      <c r="E23" s="14">
        <v>2.1952175617404941E-2</v>
      </c>
      <c r="F23" s="13">
        <v>250</v>
      </c>
      <c r="G23" s="14">
        <v>8.9467845256414845E-3</v>
      </c>
      <c r="H23" s="15">
        <v>1.2400000000000002</v>
      </c>
      <c r="I23" s="31">
        <v>7</v>
      </c>
      <c r="J23" s="13">
        <v>874</v>
      </c>
      <c r="K23" s="15">
        <v>-0.3592677345537757</v>
      </c>
      <c r="L23" s="31">
        <v>5</v>
      </c>
      <c r="M23" s="27"/>
      <c r="N23" s="27"/>
    </row>
    <row r="24" spans="2:14" ht="14.4" customHeight="1" thickBot="1" x14ac:dyDescent="0.3">
      <c r="B24" s="16">
        <v>14</v>
      </c>
      <c r="C24" s="17" t="s">
        <v>19</v>
      </c>
      <c r="D24" s="18">
        <v>516</v>
      </c>
      <c r="E24" s="19">
        <v>2.0227361818894552E-2</v>
      </c>
      <c r="F24" s="18">
        <v>283</v>
      </c>
      <c r="G24" s="19">
        <v>1.012776008302616E-2</v>
      </c>
      <c r="H24" s="20" t="s">
        <v>149</v>
      </c>
      <c r="I24" s="32">
        <v>5</v>
      </c>
      <c r="J24" s="18">
        <v>832</v>
      </c>
      <c r="K24" s="20">
        <v>-0.37980769230769229</v>
      </c>
      <c r="L24" s="32">
        <v>5</v>
      </c>
      <c r="M24" s="27"/>
      <c r="N24" s="27"/>
    </row>
    <row r="25" spans="2:14" ht="14.4" customHeight="1" thickBot="1" x14ac:dyDescent="0.3">
      <c r="B25" s="11">
        <v>15</v>
      </c>
      <c r="C25" s="12" t="s">
        <v>78</v>
      </c>
      <c r="D25" s="13">
        <v>480</v>
      </c>
      <c r="E25" s="14">
        <v>1.8816150529204233E-2</v>
      </c>
      <c r="F25" s="13">
        <v>103</v>
      </c>
      <c r="G25" s="14">
        <v>3.6860752245642917E-3</v>
      </c>
      <c r="H25" s="15">
        <v>3.6601941747572813</v>
      </c>
      <c r="I25" s="31">
        <v>17</v>
      </c>
      <c r="J25" s="13">
        <v>533</v>
      </c>
      <c r="K25" s="15">
        <v>-9.9437148217636051E-2</v>
      </c>
      <c r="L25" s="31">
        <v>8</v>
      </c>
      <c r="M25" s="27"/>
      <c r="N25" s="27"/>
    </row>
    <row r="26" spans="2:14" ht="14.4" customHeight="1" thickBot="1" x14ac:dyDescent="0.3">
      <c r="B26" s="16">
        <v>16</v>
      </c>
      <c r="C26" s="17" t="s">
        <v>23</v>
      </c>
      <c r="D26" s="18">
        <v>419</v>
      </c>
      <c r="E26" s="19">
        <v>1.6424931399451195E-2</v>
      </c>
      <c r="F26" s="18">
        <v>538</v>
      </c>
      <c r="G26" s="19">
        <v>1.9253480299180475E-2</v>
      </c>
      <c r="H26" s="20" t="s">
        <v>151</v>
      </c>
      <c r="I26" s="32">
        <v>-3</v>
      </c>
      <c r="J26" s="18">
        <v>2175</v>
      </c>
      <c r="K26" s="20">
        <v>-0.80735632183908046</v>
      </c>
      <c r="L26" s="32">
        <v>-8</v>
      </c>
      <c r="M26" s="27"/>
      <c r="N26" s="27"/>
    </row>
    <row r="27" spans="2:14" ht="14.4" customHeight="1" thickBot="1" x14ac:dyDescent="0.3">
      <c r="B27" s="11">
        <v>17</v>
      </c>
      <c r="C27" s="12" t="s">
        <v>22</v>
      </c>
      <c r="D27" s="13">
        <v>409</v>
      </c>
      <c r="E27" s="14">
        <v>1.6032928263426106E-2</v>
      </c>
      <c r="F27" s="13">
        <v>1512</v>
      </c>
      <c r="G27" s="14">
        <v>5.4110152811079698E-2</v>
      </c>
      <c r="H27" s="15">
        <v>-0.72949735449735442</v>
      </c>
      <c r="I27" s="31">
        <v>-10</v>
      </c>
      <c r="J27" s="13">
        <v>2458</v>
      </c>
      <c r="K27" s="15">
        <v>-0.83360455655004073</v>
      </c>
      <c r="L27" s="31">
        <v>-10</v>
      </c>
      <c r="M27" s="27"/>
      <c r="N27" s="27"/>
    </row>
    <row r="28" spans="2:14" ht="14.4" customHeight="1" thickBot="1" x14ac:dyDescent="0.3">
      <c r="B28" s="16">
        <v>18</v>
      </c>
      <c r="C28" s="17" t="s">
        <v>24</v>
      </c>
      <c r="D28" s="18">
        <v>358</v>
      </c>
      <c r="E28" s="19">
        <v>1.4033712269698158E-2</v>
      </c>
      <c r="F28" s="18">
        <v>293</v>
      </c>
      <c r="G28" s="19">
        <v>1.048563146405182E-2</v>
      </c>
      <c r="H28" s="20" t="s">
        <v>153</v>
      </c>
      <c r="I28" s="32">
        <v>0</v>
      </c>
      <c r="J28" s="18">
        <v>746</v>
      </c>
      <c r="K28" s="20">
        <v>-0.52010723860589814</v>
      </c>
      <c r="L28" s="32">
        <v>3</v>
      </c>
      <c r="M28" s="27"/>
      <c r="N28" s="27"/>
    </row>
    <row r="29" spans="2:14" ht="14.4" customHeight="1" thickBot="1" x14ac:dyDescent="0.3">
      <c r="B29" s="11">
        <v>19</v>
      </c>
      <c r="C29" s="12" t="s">
        <v>68</v>
      </c>
      <c r="D29" s="13">
        <v>353</v>
      </c>
      <c r="E29" s="14">
        <v>1.3837710701685614E-2</v>
      </c>
      <c r="F29" s="13">
        <v>381</v>
      </c>
      <c r="G29" s="14">
        <v>1.3634899617077622E-2</v>
      </c>
      <c r="H29" s="15">
        <v>-7.3490813648294018E-2</v>
      </c>
      <c r="I29" s="31">
        <v>-3</v>
      </c>
      <c r="J29" s="13">
        <v>1289</v>
      </c>
      <c r="K29" s="15">
        <v>-0.72614429790535295</v>
      </c>
      <c r="L29" s="31">
        <v>-7</v>
      </c>
    </row>
    <row r="30" spans="2:14" ht="14.4" customHeight="1" thickBot="1" x14ac:dyDescent="0.3">
      <c r="B30" s="16"/>
      <c r="C30" s="17" t="s">
        <v>84</v>
      </c>
      <c r="D30" s="18">
        <v>353</v>
      </c>
      <c r="E30" s="19">
        <v>1.3837710701685614E-2</v>
      </c>
      <c r="F30" s="18">
        <v>131</v>
      </c>
      <c r="G30" s="19">
        <v>4.6881150914361378E-3</v>
      </c>
      <c r="H30" s="20" t="s">
        <v>155</v>
      </c>
      <c r="I30" s="32">
        <v>8</v>
      </c>
      <c r="J30" s="18">
        <v>1197</v>
      </c>
      <c r="K30" s="20">
        <v>-0.70509607351712611</v>
      </c>
      <c r="L30" s="32">
        <v>-6</v>
      </c>
    </row>
    <row r="31" spans="2:14" ht="14.4" customHeight="1" thickBot="1" x14ac:dyDescent="0.3">
      <c r="B31" s="84" t="s">
        <v>40</v>
      </c>
      <c r="C31" s="85"/>
      <c r="D31" s="21">
        <f>SUM(D11:D30)</f>
        <v>22568</v>
      </c>
      <c r="E31" s="22">
        <f>D31/D33</f>
        <v>0.88467267738141908</v>
      </c>
      <c r="F31" s="21">
        <f>SUM(F11:F30)</f>
        <v>25008</v>
      </c>
      <c r="G31" s="22">
        <f>F31/F33</f>
        <v>0.894964749668969</v>
      </c>
      <c r="H31" s="23">
        <f>D31/F31-1</f>
        <v>-9.756877799104291E-2</v>
      </c>
      <c r="I31" s="33"/>
      <c r="J31" s="21">
        <f>SUM(J11:J30)</f>
        <v>40011</v>
      </c>
      <c r="K31" s="22">
        <f>D31/J31-1</f>
        <v>-0.43595511234410533</v>
      </c>
      <c r="L31" s="21"/>
    </row>
    <row r="32" spans="2:14" ht="14.4" customHeight="1" thickBot="1" x14ac:dyDescent="0.3">
      <c r="B32" s="84" t="s">
        <v>11</v>
      </c>
      <c r="C32" s="85"/>
      <c r="D32" s="21">
        <f>D33-SUM(D11:D30)</f>
        <v>2942</v>
      </c>
      <c r="E32" s="22">
        <f>D32/D33</f>
        <v>0.11532732261858095</v>
      </c>
      <c r="F32" s="21">
        <f>F33-SUM(F11:F30)</f>
        <v>2935</v>
      </c>
      <c r="G32" s="22">
        <f>F32/F33</f>
        <v>0.10503525033103103</v>
      </c>
      <c r="H32" s="23">
        <f>D32/F32-1</f>
        <v>2.3850085178875879E-3</v>
      </c>
      <c r="I32" s="33"/>
      <c r="J32" s="21">
        <f>J33-SUM(J11:J30)</f>
        <v>8903</v>
      </c>
      <c r="K32" s="22">
        <f>D32/J32-1</f>
        <v>-0.66954959002583392</v>
      </c>
      <c r="L32" s="21"/>
    </row>
    <row r="33" spans="2:14" ht="14.4" customHeight="1" thickBot="1" x14ac:dyDescent="0.3">
      <c r="B33" s="86" t="s">
        <v>33</v>
      </c>
      <c r="C33" s="87"/>
      <c r="D33" s="24">
        <v>25510</v>
      </c>
      <c r="E33" s="25">
        <v>1</v>
      </c>
      <c r="F33" s="24">
        <v>27943</v>
      </c>
      <c r="G33" s="25">
        <v>0.98672297176394819</v>
      </c>
      <c r="H33" s="26">
        <v>-8.7070107003542896E-2</v>
      </c>
      <c r="I33" s="35"/>
      <c r="J33" s="24">
        <v>48914</v>
      </c>
      <c r="K33" s="26">
        <v>-0.47847242098376741</v>
      </c>
      <c r="L33" s="24"/>
      <c r="M33" s="27"/>
      <c r="N33" s="27"/>
    </row>
    <row r="34" spans="2:14" ht="14.4" customHeight="1" x14ac:dyDescent="0.25">
      <c r="B34" s="28" t="s">
        <v>59</v>
      </c>
    </row>
    <row r="35" spans="2:14" x14ac:dyDescent="0.25">
      <c r="B35" s="29" t="s">
        <v>58</v>
      </c>
    </row>
    <row r="38" spans="2:14" ht="15" customHeight="1" x14ac:dyDescent="0.25"/>
    <row r="39" spans="2:14" ht="15" customHeight="1" x14ac:dyDescent="0.25">
      <c r="B39" s="61" t="s">
        <v>139</v>
      </c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27"/>
      <c r="N39" s="30"/>
    </row>
    <row r="40" spans="2:14" ht="14.4" thickBot="1" x14ac:dyDescent="0.3">
      <c r="B40" s="89" t="s">
        <v>140</v>
      </c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27"/>
      <c r="N40" s="30"/>
    </row>
    <row r="41" spans="2:14" ht="15" customHeight="1" x14ac:dyDescent="0.25">
      <c r="B41" s="92" t="s">
        <v>0</v>
      </c>
      <c r="C41" s="72" t="s">
        <v>39</v>
      </c>
      <c r="D41" s="62" t="s">
        <v>97</v>
      </c>
      <c r="E41" s="63"/>
      <c r="F41" s="63"/>
      <c r="G41" s="63"/>
      <c r="H41" s="63"/>
      <c r="I41" s="64"/>
      <c r="J41" s="62" t="s">
        <v>90</v>
      </c>
      <c r="K41" s="63"/>
      <c r="L41" s="64"/>
      <c r="M41" s="27"/>
      <c r="N41" s="27"/>
    </row>
    <row r="42" spans="2:14" ht="15" customHeight="1" thickBot="1" x14ac:dyDescent="0.3">
      <c r="B42" s="93"/>
      <c r="C42" s="73"/>
      <c r="D42" s="65" t="s">
        <v>98</v>
      </c>
      <c r="E42" s="66"/>
      <c r="F42" s="66"/>
      <c r="G42" s="66"/>
      <c r="H42" s="66"/>
      <c r="I42" s="67"/>
      <c r="J42" s="65" t="s">
        <v>91</v>
      </c>
      <c r="K42" s="66"/>
      <c r="L42" s="67"/>
      <c r="M42" s="27"/>
      <c r="N42" s="27"/>
    </row>
    <row r="43" spans="2:14" ht="15" customHeight="1" x14ac:dyDescent="0.25">
      <c r="B43" s="93"/>
      <c r="C43" s="73"/>
      <c r="D43" s="78">
        <v>2026</v>
      </c>
      <c r="E43" s="79"/>
      <c r="F43" s="78">
        <v>2025</v>
      </c>
      <c r="G43" s="79"/>
      <c r="H43" s="68" t="s">
        <v>4</v>
      </c>
      <c r="I43" s="68" t="s">
        <v>42</v>
      </c>
      <c r="J43" s="68">
        <v>2025</v>
      </c>
      <c r="K43" s="68" t="s">
        <v>144</v>
      </c>
      <c r="L43" s="70" t="s">
        <v>146</v>
      </c>
      <c r="M43" s="27"/>
      <c r="N43" s="27"/>
    </row>
    <row r="44" spans="2:14" ht="15" customHeight="1" thickBot="1" x14ac:dyDescent="0.3">
      <c r="B44" s="90" t="s">
        <v>5</v>
      </c>
      <c r="C44" s="74" t="s">
        <v>39</v>
      </c>
      <c r="D44" s="80"/>
      <c r="E44" s="81"/>
      <c r="F44" s="80"/>
      <c r="G44" s="81"/>
      <c r="H44" s="69"/>
      <c r="I44" s="69"/>
      <c r="J44" s="69"/>
      <c r="K44" s="69"/>
      <c r="L44" s="71"/>
      <c r="M44" s="27"/>
      <c r="N44" s="27"/>
    </row>
    <row r="45" spans="2:14" ht="15" customHeight="1" x14ac:dyDescent="0.25">
      <c r="B45" s="90"/>
      <c r="C45" s="74"/>
      <c r="D45" s="5" t="s">
        <v>7</v>
      </c>
      <c r="E45" s="6" t="s">
        <v>2</v>
      </c>
      <c r="F45" s="5" t="s">
        <v>7</v>
      </c>
      <c r="G45" s="6" t="s">
        <v>2</v>
      </c>
      <c r="H45" s="82" t="s">
        <v>8</v>
      </c>
      <c r="I45" s="82" t="s">
        <v>43</v>
      </c>
      <c r="J45" s="82" t="s">
        <v>7</v>
      </c>
      <c r="K45" s="82" t="s">
        <v>145</v>
      </c>
      <c r="L45" s="76" t="s">
        <v>147</v>
      </c>
      <c r="M45" s="27"/>
      <c r="N45" s="27"/>
    </row>
    <row r="46" spans="2:14" ht="15" customHeight="1" thickBot="1" x14ac:dyDescent="0.3">
      <c r="B46" s="91"/>
      <c r="C46" s="75"/>
      <c r="D46" s="8" t="s">
        <v>9</v>
      </c>
      <c r="E46" s="9" t="s">
        <v>10</v>
      </c>
      <c r="F46" s="8" t="s">
        <v>9</v>
      </c>
      <c r="G46" s="9" t="s">
        <v>10</v>
      </c>
      <c r="H46" s="83"/>
      <c r="I46" s="83"/>
      <c r="J46" s="83" t="s">
        <v>9</v>
      </c>
      <c r="K46" s="83"/>
      <c r="L46" s="77"/>
      <c r="M46" s="27"/>
      <c r="N46" s="27"/>
    </row>
    <row r="47" spans="2:14" ht="14.4" thickBot="1" x14ac:dyDescent="0.3">
      <c r="B47" s="11">
        <v>1</v>
      </c>
      <c r="C47" s="12" t="s">
        <v>45</v>
      </c>
      <c r="D47" s="13">
        <v>1708</v>
      </c>
      <c r="E47" s="14">
        <v>6.6954135633085068E-2</v>
      </c>
      <c r="F47" s="13">
        <v>1947</v>
      </c>
      <c r="G47" s="14">
        <v>6.9677557885695879E-2</v>
      </c>
      <c r="H47" s="15">
        <v>-0.12275295326142788</v>
      </c>
      <c r="I47" s="31">
        <v>0</v>
      </c>
      <c r="J47" s="13">
        <v>1691</v>
      </c>
      <c r="K47" s="15">
        <v>1.0053222945002993E-2</v>
      </c>
      <c r="L47" s="31">
        <v>1</v>
      </c>
      <c r="M47" s="27"/>
      <c r="N47" s="27"/>
    </row>
    <row r="48" spans="2:14" ht="14.4" thickBot="1" x14ac:dyDescent="0.3">
      <c r="B48" s="16">
        <v>2</v>
      </c>
      <c r="C48" s="17" t="s">
        <v>34</v>
      </c>
      <c r="D48" s="18">
        <v>1322</v>
      </c>
      <c r="E48" s="19">
        <v>5.1822814582516662E-2</v>
      </c>
      <c r="F48" s="18">
        <v>1193</v>
      </c>
      <c r="G48" s="19">
        <v>4.2694055756361163E-2</v>
      </c>
      <c r="H48" s="20">
        <v>0.10813076278290024</v>
      </c>
      <c r="I48" s="32">
        <v>0</v>
      </c>
      <c r="J48" s="18">
        <v>2139</v>
      </c>
      <c r="K48" s="20">
        <v>-0.38195418419822347</v>
      </c>
      <c r="L48" s="32">
        <v>-1</v>
      </c>
      <c r="M48" s="27"/>
      <c r="N48" s="27"/>
    </row>
    <row r="49" spans="2:14" ht="14.4" thickBot="1" x14ac:dyDescent="0.3">
      <c r="B49" s="11">
        <v>3</v>
      </c>
      <c r="C49" s="12" t="s">
        <v>47</v>
      </c>
      <c r="D49" s="13">
        <v>524</v>
      </c>
      <c r="E49" s="14">
        <v>2.0540964327714621E-2</v>
      </c>
      <c r="F49" s="13">
        <v>736</v>
      </c>
      <c r="G49" s="14">
        <v>2.6339333643488529E-2</v>
      </c>
      <c r="H49" s="15">
        <v>-0.28804347826086951</v>
      </c>
      <c r="I49" s="31">
        <v>0</v>
      </c>
      <c r="J49" s="13">
        <v>837</v>
      </c>
      <c r="K49" s="15">
        <v>-0.37395459976105139</v>
      </c>
      <c r="L49" s="31">
        <v>3</v>
      </c>
      <c r="M49" s="27"/>
      <c r="N49" s="27"/>
    </row>
    <row r="50" spans="2:14" ht="14.4" thickBot="1" x14ac:dyDescent="0.3">
      <c r="B50" s="16">
        <v>4</v>
      </c>
      <c r="C50" s="17" t="s">
        <v>52</v>
      </c>
      <c r="D50" s="18">
        <v>520</v>
      </c>
      <c r="E50" s="19">
        <v>2.0384163073304585E-2</v>
      </c>
      <c r="F50" s="18">
        <v>666</v>
      </c>
      <c r="G50" s="19">
        <v>2.3834233976308915E-2</v>
      </c>
      <c r="H50" s="20">
        <v>-0.21921921921921927</v>
      </c>
      <c r="I50" s="32">
        <v>0</v>
      </c>
      <c r="J50" s="18">
        <v>718</v>
      </c>
      <c r="K50" s="20">
        <v>-0.27576601671309198</v>
      </c>
      <c r="L50" s="32">
        <v>6</v>
      </c>
      <c r="M50" s="27"/>
      <c r="N50" s="27"/>
    </row>
    <row r="51" spans="2:14" ht="14.4" thickBot="1" x14ac:dyDescent="0.3">
      <c r="B51" s="11">
        <v>5</v>
      </c>
      <c r="C51" s="12" t="s">
        <v>61</v>
      </c>
      <c r="D51" s="13">
        <v>497</v>
      </c>
      <c r="E51" s="14">
        <v>1.9482555860446883E-2</v>
      </c>
      <c r="F51" s="13">
        <v>300</v>
      </c>
      <c r="G51" s="14">
        <v>1.0736141430769782E-2</v>
      </c>
      <c r="H51" s="15">
        <v>0.65666666666666673</v>
      </c>
      <c r="I51" s="31">
        <v>18</v>
      </c>
      <c r="J51" s="13">
        <v>645</v>
      </c>
      <c r="K51" s="15">
        <v>-0.22945736434108532</v>
      </c>
      <c r="L51" s="31">
        <v>9</v>
      </c>
      <c r="M51" s="27"/>
      <c r="N51" s="27"/>
    </row>
    <row r="52" spans="2:14" ht="14.4" thickBot="1" x14ac:dyDescent="0.3">
      <c r="B52" s="16">
        <v>6</v>
      </c>
      <c r="C52" s="17" t="s">
        <v>152</v>
      </c>
      <c r="D52" s="18">
        <v>462</v>
      </c>
      <c r="E52" s="19">
        <v>1.8110544884359075E-2</v>
      </c>
      <c r="F52" s="18">
        <v>283</v>
      </c>
      <c r="G52" s="19">
        <v>1.012776008302616E-2</v>
      </c>
      <c r="H52" s="20">
        <v>0.63250883392226154</v>
      </c>
      <c r="I52" s="32">
        <v>20</v>
      </c>
      <c r="J52" s="18">
        <v>448</v>
      </c>
      <c r="K52" s="20">
        <v>3.125E-2</v>
      </c>
      <c r="L52" s="32">
        <v>25</v>
      </c>
      <c r="M52" s="27"/>
      <c r="N52" s="27"/>
    </row>
    <row r="53" spans="2:14" ht="14.4" thickBot="1" x14ac:dyDescent="0.3">
      <c r="B53" s="11">
        <v>7</v>
      </c>
      <c r="C53" s="12" t="s">
        <v>37</v>
      </c>
      <c r="D53" s="13">
        <v>446</v>
      </c>
      <c r="E53" s="14">
        <v>1.7483339866718933E-2</v>
      </c>
      <c r="F53" s="13">
        <v>613</v>
      </c>
      <c r="G53" s="14">
        <v>2.1937515656872918E-2</v>
      </c>
      <c r="H53" s="15">
        <v>-0.27243066884176181</v>
      </c>
      <c r="I53" s="31">
        <v>0</v>
      </c>
      <c r="J53" s="13">
        <v>608</v>
      </c>
      <c r="K53" s="15">
        <v>-0.26644736842105265</v>
      </c>
      <c r="L53" s="31">
        <v>10</v>
      </c>
      <c r="M53" s="27"/>
      <c r="N53" s="27"/>
    </row>
    <row r="54" spans="2:14" ht="14.4" thickBot="1" x14ac:dyDescent="0.3">
      <c r="B54" s="16">
        <v>8</v>
      </c>
      <c r="C54" s="17" t="s">
        <v>86</v>
      </c>
      <c r="D54" s="18">
        <v>436</v>
      </c>
      <c r="E54" s="19">
        <v>1.7091336730693844E-2</v>
      </c>
      <c r="F54" s="18">
        <v>458</v>
      </c>
      <c r="G54" s="19">
        <v>1.63905092509752E-2</v>
      </c>
      <c r="H54" s="20">
        <v>-4.8034934497816595E-2</v>
      </c>
      <c r="I54" s="32">
        <v>4</v>
      </c>
      <c r="J54" s="18">
        <v>567</v>
      </c>
      <c r="K54" s="20">
        <v>-0.23104056437389775</v>
      </c>
      <c r="L54" s="32">
        <v>14</v>
      </c>
      <c r="M54" s="27"/>
      <c r="N54" s="27"/>
    </row>
    <row r="55" spans="2:14" ht="14.4" thickBot="1" x14ac:dyDescent="0.3">
      <c r="B55" s="11">
        <v>9</v>
      </c>
      <c r="C55" s="12" t="s">
        <v>41</v>
      </c>
      <c r="D55" s="13">
        <v>406</v>
      </c>
      <c r="E55" s="14">
        <v>1.5915327322618581E-2</v>
      </c>
      <c r="F55" s="13">
        <v>395</v>
      </c>
      <c r="G55" s="14">
        <v>1.4135919550513545E-2</v>
      </c>
      <c r="H55" s="15">
        <v>2.7848101265822711E-2</v>
      </c>
      <c r="I55" s="31">
        <v>4</v>
      </c>
      <c r="J55" s="13">
        <v>822</v>
      </c>
      <c r="K55" s="15">
        <v>-0.5060827250608273</v>
      </c>
      <c r="L55" s="31">
        <v>-2</v>
      </c>
      <c r="M55" s="27"/>
      <c r="N55" s="27"/>
    </row>
    <row r="56" spans="2:14" ht="14.4" thickBot="1" x14ac:dyDescent="0.3">
      <c r="B56" s="16">
        <v>10</v>
      </c>
      <c r="C56" s="17" t="s">
        <v>66</v>
      </c>
      <c r="D56" s="18">
        <v>390</v>
      </c>
      <c r="E56" s="19">
        <v>1.528812230497844E-2</v>
      </c>
      <c r="F56" s="18">
        <v>376</v>
      </c>
      <c r="G56" s="19">
        <v>1.3455963926564793E-2</v>
      </c>
      <c r="H56" s="20">
        <v>3.7234042553191404E-2</v>
      </c>
      <c r="I56" s="32">
        <v>7</v>
      </c>
      <c r="J56" s="18">
        <v>743</v>
      </c>
      <c r="K56" s="20">
        <v>-0.4751009421265141</v>
      </c>
      <c r="L56" s="32">
        <v>-1</v>
      </c>
      <c r="M56" s="27"/>
      <c r="N56" s="27"/>
    </row>
    <row r="57" spans="2:14" ht="14.4" thickBot="1" x14ac:dyDescent="0.3">
      <c r="B57" s="11">
        <v>11</v>
      </c>
      <c r="C57" s="12" t="s">
        <v>70</v>
      </c>
      <c r="D57" s="13">
        <v>384</v>
      </c>
      <c r="E57" s="14">
        <v>1.5052920423363387E-2</v>
      </c>
      <c r="F57" s="13">
        <v>378</v>
      </c>
      <c r="G57" s="14">
        <v>1.3527538202769925E-2</v>
      </c>
      <c r="H57" s="15">
        <v>1.5873015873015817E-2</v>
      </c>
      <c r="I57" s="31">
        <v>4</v>
      </c>
      <c r="J57" s="13">
        <v>855</v>
      </c>
      <c r="K57" s="15">
        <v>-0.55087719298245608</v>
      </c>
      <c r="L57" s="31">
        <v>-7</v>
      </c>
      <c r="M57" s="27"/>
      <c r="N57" s="27"/>
    </row>
    <row r="58" spans="2:14" ht="14.4" thickBot="1" x14ac:dyDescent="0.3">
      <c r="B58" s="16">
        <v>12</v>
      </c>
      <c r="C58" s="17" t="s">
        <v>150</v>
      </c>
      <c r="D58" s="18">
        <v>364</v>
      </c>
      <c r="E58" s="19">
        <v>1.4268914151313211E-2</v>
      </c>
      <c r="F58" s="18">
        <v>632</v>
      </c>
      <c r="G58" s="19">
        <v>2.2617471280821672E-2</v>
      </c>
      <c r="H58" s="20" t="s">
        <v>148</v>
      </c>
      <c r="I58" s="32">
        <v>-6</v>
      </c>
      <c r="J58" s="18">
        <v>479</v>
      </c>
      <c r="K58" s="20">
        <v>-0.24008350730688932</v>
      </c>
      <c r="L58" s="32">
        <v>16</v>
      </c>
      <c r="M58" s="27"/>
      <c r="N58" s="27"/>
    </row>
    <row r="59" spans="2:14" ht="14.4" thickBot="1" x14ac:dyDescent="0.3">
      <c r="B59" s="11">
        <v>13</v>
      </c>
      <c r="C59" s="12" t="s">
        <v>85</v>
      </c>
      <c r="D59" s="13">
        <v>348</v>
      </c>
      <c r="E59" s="14">
        <v>1.3641709133673069E-2</v>
      </c>
      <c r="F59" s="13">
        <v>340</v>
      </c>
      <c r="G59" s="14">
        <v>1.2167626954872418E-2</v>
      </c>
      <c r="H59" s="15">
        <v>2.3529411764705799E-2</v>
      </c>
      <c r="I59" s="31">
        <v>6</v>
      </c>
      <c r="J59" s="13">
        <v>488</v>
      </c>
      <c r="K59" s="15">
        <v>-0.28688524590163933</v>
      </c>
      <c r="L59" s="31">
        <v>14</v>
      </c>
      <c r="M59" s="27"/>
      <c r="N59" s="27"/>
    </row>
    <row r="60" spans="2:14" ht="14.4" thickBot="1" x14ac:dyDescent="0.3">
      <c r="B60" s="16">
        <v>14</v>
      </c>
      <c r="C60" s="17" t="s">
        <v>38</v>
      </c>
      <c r="D60" s="18">
        <v>339</v>
      </c>
      <c r="E60" s="19">
        <v>1.328890631125049E-2</v>
      </c>
      <c r="F60" s="18">
        <v>491</v>
      </c>
      <c r="G60" s="19">
        <v>1.7571484808359874E-2</v>
      </c>
      <c r="H60" s="20" t="s">
        <v>149</v>
      </c>
      <c r="I60" s="32">
        <v>-6</v>
      </c>
      <c r="J60" s="18">
        <v>586</v>
      </c>
      <c r="K60" s="20">
        <v>-0.42150170648464169</v>
      </c>
      <c r="L60" s="32">
        <v>4</v>
      </c>
      <c r="M60" s="27"/>
      <c r="N60" s="27"/>
    </row>
    <row r="61" spans="2:14" ht="14.4" thickBot="1" x14ac:dyDescent="0.3">
      <c r="B61" s="11">
        <v>15</v>
      </c>
      <c r="C61" s="12" t="s">
        <v>89</v>
      </c>
      <c r="D61" s="13">
        <v>335</v>
      </c>
      <c r="E61" s="14">
        <v>1.3132105056840454E-2</v>
      </c>
      <c r="F61" s="13">
        <v>295</v>
      </c>
      <c r="G61" s="14">
        <v>1.0557205740256951E-2</v>
      </c>
      <c r="H61" s="15">
        <v>0.13559322033898313</v>
      </c>
      <c r="I61" s="31">
        <v>10</v>
      </c>
      <c r="J61" s="13">
        <v>538</v>
      </c>
      <c r="K61" s="15">
        <v>-0.37732342007434949</v>
      </c>
      <c r="L61" s="31">
        <v>9</v>
      </c>
      <c r="M61" s="27"/>
      <c r="N61" s="27"/>
    </row>
    <row r="62" spans="2:14" ht="14.4" thickBot="1" x14ac:dyDescent="0.3">
      <c r="B62" s="16">
        <v>16</v>
      </c>
      <c r="C62" s="17" t="s">
        <v>77</v>
      </c>
      <c r="D62" s="18">
        <v>297</v>
      </c>
      <c r="E62" s="19">
        <v>1.164249313994512E-2</v>
      </c>
      <c r="F62" s="18">
        <v>320</v>
      </c>
      <c r="G62" s="19">
        <v>1.14518841928211E-2</v>
      </c>
      <c r="H62" s="20" t="s">
        <v>151</v>
      </c>
      <c r="I62" s="32">
        <v>4</v>
      </c>
      <c r="J62" s="18">
        <v>580</v>
      </c>
      <c r="K62" s="20">
        <v>-0.48793103448275865</v>
      </c>
      <c r="L62" s="32">
        <v>3</v>
      </c>
      <c r="M62" s="27"/>
      <c r="N62" s="27"/>
    </row>
    <row r="63" spans="2:14" ht="14.4" thickBot="1" x14ac:dyDescent="0.3">
      <c r="B63" s="11">
        <v>17</v>
      </c>
      <c r="C63" s="12" t="s">
        <v>54</v>
      </c>
      <c r="D63" s="13">
        <v>292</v>
      </c>
      <c r="E63" s="14">
        <v>1.1446491571932576E-2</v>
      </c>
      <c r="F63" s="13">
        <v>173</v>
      </c>
      <c r="G63" s="14">
        <v>6.1911748917439068E-3</v>
      </c>
      <c r="H63" s="15">
        <v>0.68786127167630062</v>
      </c>
      <c r="I63" s="31">
        <v>29</v>
      </c>
      <c r="J63" s="13">
        <v>458</v>
      </c>
      <c r="K63" s="15">
        <v>-0.36244541484716153</v>
      </c>
      <c r="L63" s="31">
        <v>12</v>
      </c>
      <c r="M63" s="27"/>
      <c r="N63" s="27"/>
    </row>
    <row r="64" spans="2:14" ht="14.4" thickBot="1" x14ac:dyDescent="0.3">
      <c r="B64" s="16">
        <v>18</v>
      </c>
      <c r="C64" s="17" t="s">
        <v>35</v>
      </c>
      <c r="D64" s="18">
        <v>282</v>
      </c>
      <c r="E64" s="19">
        <v>1.1054488435907487E-2</v>
      </c>
      <c r="F64" s="18">
        <v>270</v>
      </c>
      <c r="G64" s="19">
        <v>9.6625272876928025E-3</v>
      </c>
      <c r="H64" s="20" t="s">
        <v>153</v>
      </c>
      <c r="I64" s="32">
        <v>12</v>
      </c>
      <c r="J64" s="18">
        <v>629</v>
      </c>
      <c r="K64" s="20">
        <v>-0.55166931637519867</v>
      </c>
      <c r="L64" s="32">
        <v>-3</v>
      </c>
      <c r="M64" s="27"/>
      <c r="N64" s="27"/>
    </row>
    <row r="65" spans="2:13" ht="14.4" thickBot="1" x14ac:dyDescent="0.3">
      <c r="B65" s="11">
        <v>19</v>
      </c>
      <c r="C65" s="12" t="s">
        <v>154</v>
      </c>
      <c r="D65" s="13">
        <v>273</v>
      </c>
      <c r="E65" s="14">
        <v>1.0701685613484908E-2</v>
      </c>
      <c r="F65" s="13">
        <v>305</v>
      </c>
      <c r="G65" s="14">
        <v>1.0915077121282611E-2</v>
      </c>
      <c r="H65" s="15">
        <v>-0.10491803278688527</v>
      </c>
      <c r="I65" s="31">
        <v>3</v>
      </c>
      <c r="J65" s="13">
        <v>348</v>
      </c>
      <c r="K65" s="15">
        <v>-0.21551724137931039</v>
      </c>
      <c r="L65" s="31">
        <v>25</v>
      </c>
    </row>
    <row r="66" spans="2:13" ht="14.4" thickBot="1" x14ac:dyDescent="0.3">
      <c r="B66" s="16">
        <v>20</v>
      </c>
      <c r="C66" s="17" t="s">
        <v>56</v>
      </c>
      <c r="D66" s="18">
        <v>259</v>
      </c>
      <c r="E66" s="19">
        <v>1.0152881223049784E-2</v>
      </c>
      <c r="F66" s="18">
        <v>298</v>
      </c>
      <c r="G66" s="19">
        <v>1.0664567154564649E-2</v>
      </c>
      <c r="H66" s="20" t="s">
        <v>155</v>
      </c>
      <c r="I66" s="32">
        <v>4</v>
      </c>
      <c r="J66" s="18">
        <v>299</v>
      </c>
      <c r="K66" s="20">
        <v>-0.13377926421404684</v>
      </c>
      <c r="L66" s="32">
        <v>33</v>
      </c>
    </row>
    <row r="67" spans="2:13" ht="14.4" thickBot="1" x14ac:dyDescent="0.3">
      <c r="B67" s="84" t="s">
        <v>40</v>
      </c>
      <c r="C67" s="85"/>
      <c r="D67" s="21">
        <f>SUM(D47:D66)</f>
        <v>9884</v>
      </c>
      <c r="E67" s="22">
        <f>D67/D69</f>
        <v>0.38745589964719718</v>
      </c>
      <c r="F67" s="21">
        <f>SUM(F47:F66)</f>
        <v>10469</v>
      </c>
      <c r="G67" s="22">
        <f>F67/F69</f>
        <v>0.37465554879576279</v>
      </c>
      <c r="H67" s="23">
        <f>D67/F67-1</f>
        <v>-5.5879262584774048E-2</v>
      </c>
      <c r="I67" s="33"/>
      <c r="J67" s="21">
        <f>SUM(J47:J66)</f>
        <v>14478</v>
      </c>
      <c r="K67" s="22">
        <f>D67/J67-1</f>
        <v>-0.3173090205829534</v>
      </c>
      <c r="L67" s="21"/>
    </row>
    <row r="68" spans="2:13" ht="14.4" thickBot="1" x14ac:dyDescent="0.3">
      <c r="B68" s="84" t="s">
        <v>11</v>
      </c>
      <c r="C68" s="85"/>
      <c r="D68" s="21">
        <f>D69-SUM(D47:D66)</f>
        <v>15626</v>
      </c>
      <c r="E68" s="22">
        <f>D68/D69</f>
        <v>0.61254410035280282</v>
      </c>
      <c r="F68" s="21">
        <f>F69-SUM(F47:F66)</f>
        <v>17474</v>
      </c>
      <c r="G68" s="22">
        <f>F68/F69</f>
        <v>0.62534445120423721</v>
      </c>
      <c r="H68" s="23">
        <f>D68/F68-1</f>
        <v>-0.10575712487123723</v>
      </c>
      <c r="I68" s="33"/>
      <c r="J68" s="21">
        <f>J69-SUM(J47:J66)</f>
        <v>34436</v>
      </c>
      <c r="K68" s="22">
        <f>D68/J68-1</f>
        <v>-0.54623068881403181</v>
      </c>
      <c r="L68" s="37"/>
    </row>
    <row r="69" spans="2:13" ht="14.4" thickBot="1" x14ac:dyDescent="0.3">
      <c r="B69" s="86" t="s">
        <v>33</v>
      </c>
      <c r="C69" s="87"/>
      <c r="D69" s="24">
        <v>25510</v>
      </c>
      <c r="E69" s="25">
        <v>1</v>
      </c>
      <c r="F69" s="24">
        <v>27943</v>
      </c>
      <c r="G69" s="25">
        <v>0.98672297176394819</v>
      </c>
      <c r="H69" s="26">
        <v>-8.7070107003542896E-2</v>
      </c>
      <c r="I69" s="35"/>
      <c r="J69" s="24">
        <v>48914</v>
      </c>
      <c r="K69" s="26">
        <v>-0.47847242098376741</v>
      </c>
      <c r="L69" s="24"/>
      <c r="M69" s="27"/>
    </row>
    <row r="70" spans="2:13" x14ac:dyDescent="0.25">
      <c r="B70" s="28" t="s">
        <v>59</v>
      </c>
    </row>
    <row r="71" spans="2:13" x14ac:dyDescent="0.25">
      <c r="B71" s="29" t="s">
        <v>58</v>
      </c>
    </row>
  </sheetData>
  <mergeCells count="50">
    <mergeCell ref="D41:I41"/>
    <mergeCell ref="D42:I42"/>
    <mergeCell ref="B69:C69"/>
    <mergeCell ref="B67:C67"/>
    <mergeCell ref="B68:C68"/>
    <mergeCell ref="B31:C31"/>
    <mergeCell ref="B32:C32"/>
    <mergeCell ref="B33:C33"/>
    <mergeCell ref="B44:B46"/>
    <mergeCell ref="C41:C43"/>
    <mergeCell ref="B39:L39"/>
    <mergeCell ref="B40:L40"/>
    <mergeCell ref="B41:B43"/>
    <mergeCell ref="L43:L44"/>
    <mergeCell ref="J42:L42"/>
    <mergeCell ref="I45:I46"/>
    <mergeCell ref="I43:I44"/>
    <mergeCell ref="J41:L41"/>
    <mergeCell ref="J6:L6"/>
    <mergeCell ref="B8:B10"/>
    <mergeCell ref="D43:E44"/>
    <mergeCell ref="C44:C46"/>
    <mergeCell ref="H45:H46"/>
    <mergeCell ref="F43:G44"/>
    <mergeCell ref="H43:H44"/>
    <mergeCell ref="L9:L10"/>
    <mergeCell ref="J43:J44"/>
    <mergeCell ref="K43:K44"/>
    <mergeCell ref="J9:J10"/>
    <mergeCell ref="K45:K46"/>
    <mergeCell ref="L45:L46"/>
    <mergeCell ref="K9:K10"/>
    <mergeCell ref="J45:J46"/>
    <mergeCell ref="I9:I10"/>
    <mergeCell ref="C8:C10"/>
    <mergeCell ref="H9:H10"/>
    <mergeCell ref="B3:L3"/>
    <mergeCell ref="B4:L4"/>
    <mergeCell ref="B5:B7"/>
    <mergeCell ref="C5:C7"/>
    <mergeCell ref="J5:L5"/>
    <mergeCell ref="D7:E8"/>
    <mergeCell ref="F7:G8"/>
    <mergeCell ref="H7:H8"/>
    <mergeCell ref="J7:J8"/>
    <mergeCell ref="D5:I5"/>
    <mergeCell ref="K7:K8"/>
    <mergeCell ref="L7:L8"/>
    <mergeCell ref="D6:I6"/>
    <mergeCell ref="I7:I8"/>
  </mergeCells>
  <conditionalFormatting sqref="D11:H30">
    <cfRule type="cellIs" dxfId="37" priority="37" operator="equal">
      <formula>0</formula>
    </cfRule>
  </conditionalFormatting>
  <conditionalFormatting sqref="D47:H66">
    <cfRule type="cellIs" dxfId="36" priority="23" operator="equal">
      <formula>0</formula>
    </cfRule>
  </conditionalFormatting>
  <conditionalFormatting sqref="H11:H32">
    <cfRule type="cellIs" dxfId="35" priority="39" operator="lessThan">
      <formula>0</formula>
    </cfRule>
  </conditionalFormatting>
  <conditionalFormatting sqref="H47:H68">
    <cfRule type="cellIs" dxfId="34" priority="25" operator="lessThan">
      <formula>0</formula>
    </cfRule>
  </conditionalFormatting>
  <conditionalFormatting sqref="I11:I30">
    <cfRule type="cellIs" dxfId="33" priority="42" operator="lessThan">
      <formula>0</formula>
    </cfRule>
    <cfRule type="cellIs" dxfId="32" priority="43" operator="equal">
      <formula>0</formula>
    </cfRule>
    <cfRule type="cellIs" dxfId="31" priority="44" operator="greaterThan">
      <formula>0</formula>
    </cfRule>
  </conditionalFormatting>
  <conditionalFormatting sqref="I47:I66">
    <cfRule type="cellIs" dxfId="30" priority="28" operator="lessThan">
      <formula>0</formula>
    </cfRule>
    <cfRule type="cellIs" dxfId="29" priority="29" operator="equal">
      <formula>0</formula>
    </cfRule>
    <cfRule type="cellIs" dxfId="28" priority="30" operator="greaterThan">
      <formula>0</formula>
    </cfRule>
  </conditionalFormatting>
  <conditionalFormatting sqref="J11:K30">
    <cfRule type="cellIs" dxfId="27" priority="34" operator="equal">
      <formula>0</formula>
    </cfRule>
  </conditionalFormatting>
  <conditionalFormatting sqref="J47:K66">
    <cfRule type="cellIs" dxfId="26" priority="20" operator="equal">
      <formula>0</formula>
    </cfRule>
  </conditionalFormatting>
  <conditionalFormatting sqref="K11:L30">
    <cfRule type="cellIs" dxfId="25" priority="31" operator="lessThan">
      <formula>0</formula>
    </cfRule>
  </conditionalFormatting>
  <conditionalFormatting sqref="K47:L66">
    <cfRule type="cellIs" dxfId="24" priority="17" operator="lessThan">
      <formula>0</formula>
    </cfRule>
  </conditionalFormatting>
  <conditionalFormatting sqref="L11:L30">
    <cfRule type="cellIs" dxfId="23" priority="32" operator="equal">
      <formula>0</formula>
    </cfRule>
    <cfRule type="cellIs" dxfId="22" priority="33" operator="greaterThan">
      <formula>0</formula>
    </cfRule>
  </conditionalFormatting>
  <conditionalFormatting sqref="L47:L66">
    <cfRule type="cellIs" dxfId="21" priority="18" operator="equal">
      <formula>0</formula>
    </cfRule>
    <cfRule type="cellIs" dxfId="20" priority="19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A1:N79"/>
  <sheetViews>
    <sheetView showGridLines="0" zoomScale="90" zoomScaleNormal="90" workbookViewId="0"/>
  </sheetViews>
  <sheetFormatPr defaultColWidth="9.109375" defaultRowHeight="13.8" x14ac:dyDescent="0.25"/>
  <cols>
    <col min="1" max="1" width="2" style="4" customWidth="1"/>
    <col min="2" max="2" width="8.109375" style="4" customWidth="1"/>
    <col min="3" max="3" width="21.109375" style="4" customWidth="1"/>
    <col min="4" max="12" width="10.109375" style="4" customWidth="1"/>
    <col min="13" max="14" width="4.44140625" style="4" customWidth="1"/>
    <col min="15" max="15" width="11.6640625" style="4" customWidth="1"/>
    <col min="16" max="16384" width="9.109375" style="4"/>
  </cols>
  <sheetData>
    <row r="1" spans="1:14" x14ac:dyDescent="0.25">
      <c r="A1" s="4" t="s">
        <v>170</v>
      </c>
      <c r="B1" s="4" t="s">
        <v>3</v>
      </c>
      <c r="D1" s="2"/>
      <c r="L1" s="36">
        <v>46058</v>
      </c>
    </row>
    <row r="2" spans="1:14" ht="14.4" customHeight="1" x14ac:dyDescent="0.3">
      <c r="B2" s="61" t="s">
        <v>101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/>
      <c r="N2" s="30"/>
    </row>
    <row r="3" spans="1:14" ht="14.4" customHeight="1" thickBot="1" x14ac:dyDescent="0.35">
      <c r="B3" s="89" t="s">
        <v>142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/>
      <c r="N3" s="30"/>
    </row>
    <row r="4" spans="1:14" ht="14.4" customHeight="1" x14ac:dyDescent="0.3">
      <c r="B4" s="92" t="s">
        <v>0</v>
      </c>
      <c r="C4" s="72" t="s">
        <v>1</v>
      </c>
      <c r="D4" s="62" t="s">
        <v>97</v>
      </c>
      <c r="E4" s="63"/>
      <c r="F4" s="63"/>
      <c r="G4" s="63"/>
      <c r="H4" s="63"/>
      <c r="I4" s="64"/>
      <c r="J4" s="62" t="s">
        <v>90</v>
      </c>
      <c r="K4" s="63"/>
      <c r="L4" s="64"/>
      <c r="M4"/>
    </row>
    <row r="5" spans="1:14" ht="14.4" customHeight="1" thickBot="1" x14ac:dyDescent="0.35">
      <c r="B5" s="93"/>
      <c r="C5" s="73"/>
      <c r="D5" s="65" t="s">
        <v>98</v>
      </c>
      <c r="E5" s="66"/>
      <c r="F5" s="66"/>
      <c r="G5" s="66"/>
      <c r="H5" s="66"/>
      <c r="I5" s="67"/>
      <c r="J5" s="65" t="s">
        <v>91</v>
      </c>
      <c r="K5" s="66"/>
      <c r="L5" s="67"/>
      <c r="M5"/>
    </row>
    <row r="6" spans="1:14" ht="14.4" customHeight="1" x14ac:dyDescent="0.3">
      <c r="B6" s="93"/>
      <c r="C6" s="73"/>
      <c r="D6" s="78">
        <v>2026</v>
      </c>
      <c r="E6" s="79"/>
      <c r="F6" s="78">
        <v>2025</v>
      </c>
      <c r="G6" s="79"/>
      <c r="H6" s="68" t="s">
        <v>4</v>
      </c>
      <c r="I6" s="68" t="s">
        <v>42</v>
      </c>
      <c r="J6" s="68">
        <v>2025</v>
      </c>
      <c r="K6" s="68" t="s">
        <v>144</v>
      </c>
      <c r="L6" s="70" t="s">
        <v>146</v>
      </c>
      <c r="M6"/>
    </row>
    <row r="7" spans="1:14" ht="14.4" customHeight="1" thickBot="1" x14ac:dyDescent="0.35">
      <c r="B7" s="90" t="s">
        <v>5</v>
      </c>
      <c r="C7" s="74" t="s">
        <v>6</v>
      </c>
      <c r="D7" s="80"/>
      <c r="E7" s="81"/>
      <c r="F7" s="80"/>
      <c r="G7" s="81"/>
      <c r="H7" s="69"/>
      <c r="I7" s="69"/>
      <c r="J7" s="69"/>
      <c r="K7" s="69"/>
      <c r="L7" s="71"/>
      <c r="M7"/>
    </row>
    <row r="8" spans="1:14" ht="14.4" customHeight="1" x14ac:dyDescent="0.3">
      <c r="B8" s="90"/>
      <c r="C8" s="74"/>
      <c r="D8" s="5" t="s">
        <v>7</v>
      </c>
      <c r="E8" s="6" t="s">
        <v>2</v>
      </c>
      <c r="F8" s="5" t="s">
        <v>7</v>
      </c>
      <c r="G8" s="6" t="s">
        <v>2</v>
      </c>
      <c r="H8" s="82" t="s">
        <v>8</v>
      </c>
      <c r="I8" s="82" t="s">
        <v>43</v>
      </c>
      <c r="J8" s="82" t="s">
        <v>7</v>
      </c>
      <c r="K8" s="82" t="s">
        <v>145</v>
      </c>
      <c r="L8" s="76" t="s">
        <v>147</v>
      </c>
      <c r="M8"/>
    </row>
    <row r="9" spans="1:14" ht="14.4" customHeight="1" thickBot="1" x14ac:dyDescent="0.35">
      <c r="B9" s="91"/>
      <c r="C9" s="75"/>
      <c r="D9" s="8" t="s">
        <v>9</v>
      </c>
      <c r="E9" s="9" t="s">
        <v>10</v>
      </c>
      <c r="F9" s="8" t="s">
        <v>9</v>
      </c>
      <c r="G9" s="9" t="s">
        <v>10</v>
      </c>
      <c r="H9" s="83"/>
      <c r="I9" s="83"/>
      <c r="J9" s="83" t="s">
        <v>9</v>
      </c>
      <c r="K9" s="83"/>
      <c r="L9" s="77"/>
      <c r="M9"/>
    </row>
    <row r="10" spans="1:14" ht="14.4" customHeight="1" thickBot="1" x14ac:dyDescent="0.35">
      <c r="B10" s="11">
        <v>1</v>
      </c>
      <c r="C10" s="12" t="s">
        <v>23</v>
      </c>
      <c r="D10" s="13">
        <v>934</v>
      </c>
      <c r="E10" s="14">
        <v>0.17277099519052905</v>
      </c>
      <c r="F10" s="13">
        <v>607</v>
      </c>
      <c r="G10" s="14">
        <v>0.12327376116978067</v>
      </c>
      <c r="H10" s="15">
        <v>0.5387149917627676</v>
      </c>
      <c r="I10" s="31">
        <v>3</v>
      </c>
      <c r="J10" s="13">
        <v>1536</v>
      </c>
      <c r="K10" s="15">
        <v>-0.39192708333333337</v>
      </c>
      <c r="L10" s="31">
        <v>0</v>
      </c>
      <c r="M10"/>
    </row>
    <row r="11" spans="1:14" ht="14.4" customHeight="1" thickBot="1" x14ac:dyDescent="0.35">
      <c r="B11" s="16">
        <v>2</v>
      </c>
      <c r="C11" s="17" t="s">
        <v>18</v>
      </c>
      <c r="D11" s="18">
        <v>900</v>
      </c>
      <c r="E11" s="19">
        <v>0.16648168701442842</v>
      </c>
      <c r="F11" s="18">
        <v>790</v>
      </c>
      <c r="G11" s="19">
        <v>0.16043866774979693</v>
      </c>
      <c r="H11" s="20">
        <v>0.139240506329114</v>
      </c>
      <c r="I11" s="32">
        <v>0</v>
      </c>
      <c r="J11" s="18">
        <v>1311</v>
      </c>
      <c r="K11" s="20">
        <v>-0.31350114416475972</v>
      </c>
      <c r="L11" s="32">
        <v>1</v>
      </c>
      <c r="M11"/>
    </row>
    <row r="12" spans="1:14" ht="14.4" customHeight="1" thickBot="1" x14ac:dyDescent="0.35">
      <c r="B12" s="11">
        <v>3</v>
      </c>
      <c r="C12" s="12" t="s">
        <v>20</v>
      </c>
      <c r="D12" s="13">
        <v>853</v>
      </c>
      <c r="E12" s="14">
        <v>0.15778764335923048</v>
      </c>
      <c r="F12" s="13">
        <v>820</v>
      </c>
      <c r="G12" s="14">
        <v>0.16653127538586515</v>
      </c>
      <c r="H12" s="15">
        <v>4.0243902439024426E-2</v>
      </c>
      <c r="I12" s="31">
        <v>-2</v>
      </c>
      <c r="J12" s="13">
        <v>1342</v>
      </c>
      <c r="K12" s="15">
        <v>-0.36438152011922509</v>
      </c>
      <c r="L12" s="31">
        <v>-1</v>
      </c>
      <c r="M12"/>
    </row>
    <row r="13" spans="1:14" ht="14.4" customHeight="1" thickBot="1" x14ac:dyDescent="0.35">
      <c r="B13" s="16">
        <v>4</v>
      </c>
      <c r="C13" s="17" t="s">
        <v>17</v>
      </c>
      <c r="D13" s="18">
        <v>611</v>
      </c>
      <c r="E13" s="19">
        <v>0.11302256751757307</v>
      </c>
      <c r="F13" s="18">
        <v>639</v>
      </c>
      <c r="G13" s="19">
        <v>0.12977254264825344</v>
      </c>
      <c r="H13" s="20">
        <v>-4.3818466353677588E-2</v>
      </c>
      <c r="I13" s="32">
        <v>-1</v>
      </c>
      <c r="J13" s="18">
        <v>981</v>
      </c>
      <c r="K13" s="20">
        <v>-0.37716615698267075</v>
      </c>
      <c r="L13" s="32">
        <v>0</v>
      </c>
      <c r="M13"/>
    </row>
    <row r="14" spans="1:14" ht="14.4" customHeight="1" thickBot="1" x14ac:dyDescent="0.35">
      <c r="B14" s="11">
        <v>5</v>
      </c>
      <c r="C14" s="12" t="s">
        <v>25</v>
      </c>
      <c r="D14" s="13">
        <v>573</v>
      </c>
      <c r="E14" s="14">
        <v>0.10599334073251943</v>
      </c>
      <c r="F14" s="13">
        <v>476</v>
      </c>
      <c r="G14" s="14">
        <v>9.6669374492282703E-2</v>
      </c>
      <c r="H14" s="15">
        <v>0.20378151260504196</v>
      </c>
      <c r="I14" s="31">
        <v>1</v>
      </c>
      <c r="J14" s="13">
        <v>594</v>
      </c>
      <c r="K14" s="15">
        <v>-3.5353535353535359E-2</v>
      </c>
      <c r="L14" s="31">
        <v>2</v>
      </c>
      <c r="M14"/>
    </row>
    <row r="15" spans="1:14" ht="14.4" customHeight="1" thickBot="1" x14ac:dyDescent="0.35">
      <c r="B15" s="16">
        <v>6</v>
      </c>
      <c r="C15" s="17" t="s">
        <v>30</v>
      </c>
      <c r="D15" s="18">
        <v>348</v>
      </c>
      <c r="E15" s="19">
        <v>6.4372918978912314E-2</v>
      </c>
      <c r="F15" s="18">
        <v>535</v>
      </c>
      <c r="G15" s="19">
        <v>0.1086515028432169</v>
      </c>
      <c r="H15" s="20">
        <v>-0.3495327102803738</v>
      </c>
      <c r="I15" s="32">
        <v>-1</v>
      </c>
      <c r="J15" s="18">
        <v>665</v>
      </c>
      <c r="K15" s="20">
        <v>-0.47669172932330828</v>
      </c>
      <c r="L15" s="32">
        <v>-1</v>
      </c>
      <c r="M15"/>
    </row>
    <row r="16" spans="1:14" ht="14.4" customHeight="1" thickBot="1" x14ac:dyDescent="0.35">
      <c r="B16" s="11">
        <v>7</v>
      </c>
      <c r="C16" s="12" t="s">
        <v>19</v>
      </c>
      <c r="D16" s="13">
        <v>273</v>
      </c>
      <c r="E16" s="14">
        <v>5.0499445061043285E-2</v>
      </c>
      <c r="F16" s="13">
        <v>231</v>
      </c>
      <c r="G16" s="14">
        <v>4.6913078797725424E-2</v>
      </c>
      <c r="H16" s="15">
        <v>0.18181818181818188</v>
      </c>
      <c r="I16" s="31">
        <v>1</v>
      </c>
      <c r="J16" s="13">
        <v>380</v>
      </c>
      <c r="K16" s="15">
        <v>-0.28157894736842104</v>
      </c>
      <c r="L16" s="31">
        <v>1</v>
      </c>
      <c r="M16"/>
    </row>
    <row r="17" spans="2:14" ht="14.4" customHeight="1" thickBot="1" x14ac:dyDescent="0.35">
      <c r="B17" s="16">
        <v>8</v>
      </c>
      <c r="C17" s="17" t="s">
        <v>44</v>
      </c>
      <c r="D17" s="18">
        <v>162</v>
      </c>
      <c r="E17" s="19">
        <v>2.9966703662597113E-2</v>
      </c>
      <c r="F17" s="18">
        <v>232</v>
      </c>
      <c r="G17" s="19">
        <v>4.7116165718927704E-2</v>
      </c>
      <c r="H17" s="20">
        <v>-0.30172413793103448</v>
      </c>
      <c r="I17" s="32">
        <v>-1</v>
      </c>
      <c r="J17" s="18">
        <v>643</v>
      </c>
      <c r="K17" s="20">
        <v>-0.74805598755832037</v>
      </c>
      <c r="L17" s="32">
        <v>-2</v>
      </c>
      <c r="M17"/>
    </row>
    <row r="18" spans="2:14" ht="14.4" customHeight="1" thickBot="1" x14ac:dyDescent="0.35">
      <c r="B18" s="11">
        <v>9</v>
      </c>
      <c r="C18" s="12" t="s">
        <v>26</v>
      </c>
      <c r="D18" s="13">
        <v>149</v>
      </c>
      <c r="E18" s="14">
        <v>2.7561968183499815E-2</v>
      </c>
      <c r="F18" s="13">
        <v>206</v>
      </c>
      <c r="G18" s="14">
        <v>4.183590576766856E-2</v>
      </c>
      <c r="H18" s="15">
        <v>-0.27669902912621358</v>
      </c>
      <c r="I18" s="31">
        <v>0</v>
      </c>
      <c r="J18" s="13">
        <v>201</v>
      </c>
      <c r="K18" s="15">
        <v>-0.25870646766169159</v>
      </c>
      <c r="L18" s="31">
        <v>0</v>
      </c>
      <c r="M18"/>
    </row>
    <row r="19" spans="2:14" ht="14.4" customHeight="1" thickBot="1" x14ac:dyDescent="0.35">
      <c r="B19" s="16">
        <v>10</v>
      </c>
      <c r="C19" s="17" t="s">
        <v>27</v>
      </c>
      <c r="D19" s="18">
        <v>140</v>
      </c>
      <c r="E19" s="19">
        <v>2.5897151313355529E-2</v>
      </c>
      <c r="F19" s="18">
        <v>180</v>
      </c>
      <c r="G19" s="19">
        <v>3.6555645816409424E-2</v>
      </c>
      <c r="H19" s="20">
        <v>-0.22222222222222221</v>
      </c>
      <c r="I19" s="32">
        <v>0</v>
      </c>
      <c r="J19" s="18">
        <v>144</v>
      </c>
      <c r="K19" s="20">
        <v>-2.777777777777779E-2</v>
      </c>
      <c r="L19" s="32">
        <v>2</v>
      </c>
      <c r="M19"/>
    </row>
    <row r="20" spans="2:14" ht="14.4" customHeight="1" thickBot="1" x14ac:dyDescent="0.35">
      <c r="B20" s="11">
        <v>11</v>
      </c>
      <c r="C20" s="12" t="s">
        <v>48</v>
      </c>
      <c r="D20" s="13">
        <v>124</v>
      </c>
      <c r="E20" s="14">
        <v>2.293747687754347E-2</v>
      </c>
      <c r="F20" s="13">
        <v>46</v>
      </c>
      <c r="G20" s="14">
        <v>9.3419983753046301E-3</v>
      </c>
      <c r="H20" s="15">
        <v>1.6956521739130435</v>
      </c>
      <c r="I20" s="31">
        <v>0</v>
      </c>
      <c r="J20" s="13">
        <v>147</v>
      </c>
      <c r="K20" s="15">
        <v>-0.15646258503401356</v>
      </c>
      <c r="L20" s="31">
        <v>0</v>
      </c>
      <c r="M20"/>
    </row>
    <row r="21" spans="2:14" ht="14.4" customHeight="1" thickBot="1" x14ac:dyDescent="0.35">
      <c r="B21" s="16">
        <v>12</v>
      </c>
      <c r="C21" s="17" t="s">
        <v>158</v>
      </c>
      <c r="D21" s="18">
        <v>78</v>
      </c>
      <c r="E21" s="19">
        <v>1.4428412874583796E-2</v>
      </c>
      <c r="F21" s="18">
        <v>1</v>
      </c>
      <c r="G21" s="19">
        <v>2.0308692120227456E-4</v>
      </c>
      <c r="H21" s="20">
        <v>77</v>
      </c>
      <c r="I21" s="32">
        <v>18</v>
      </c>
      <c r="J21" s="18">
        <v>0</v>
      </c>
      <c r="K21" s="20"/>
      <c r="L21" s="32"/>
      <c r="M21"/>
    </row>
    <row r="22" spans="2:14" ht="14.4" customHeight="1" thickBot="1" x14ac:dyDescent="0.35">
      <c r="B22" s="11">
        <v>13</v>
      </c>
      <c r="C22" s="12" t="s">
        <v>83</v>
      </c>
      <c r="D22" s="13">
        <v>55</v>
      </c>
      <c r="E22" s="14">
        <v>1.0173880873103959E-2</v>
      </c>
      <c r="F22" s="13">
        <v>15</v>
      </c>
      <c r="G22" s="14">
        <v>3.0463038180341185E-3</v>
      </c>
      <c r="H22" s="15">
        <v>2.6666666666666665</v>
      </c>
      <c r="I22" s="31">
        <v>2</v>
      </c>
      <c r="J22" s="13">
        <v>75</v>
      </c>
      <c r="K22" s="15">
        <v>-0.26666666666666672</v>
      </c>
      <c r="L22" s="31">
        <v>0</v>
      </c>
      <c r="M22"/>
    </row>
    <row r="23" spans="2:14" ht="14.4" customHeight="1" thickBot="1" x14ac:dyDescent="0.35">
      <c r="B23" s="16">
        <v>14</v>
      </c>
      <c r="C23" s="17" t="s">
        <v>16</v>
      </c>
      <c r="D23" s="18">
        <v>41</v>
      </c>
      <c r="E23" s="19">
        <v>7.5841657417684057E-3</v>
      </c>
      <c r="F23" s="18">
        <v>28</v>
      </c>
      <c r="G23" s="19">
        <v>5.686433793663688E-3</v>
      </c>
      <c r="H23" s="20">
        <v>0.46428571428571419</v>
      </c>
      <c r="I23" s="32">
        <v>-2</v>
      </c>
      <c r="J23" s="18">
        <v>20</v>
      </c>
      <c r="K23" s="20">
        <v>1.0499999999999998</v>
      </c>
      <c r="L23" s="32">
        <v>3</v>
      </c>
      <c r="M23"/>
    </row>
    <row r="24" spans="2:14" ht="14.4" customHeight="1" thickBot="1" x14ac:dyDescent="0.35">
      <c r="B24" s="11">
        <v>15</v>
      </c>
      <c r="C24" s="12" t="s">
        <v>87</v>
      </c>
      <c r="D24" s="13">
        <v>40</v>
      </c>
      <c r="E24" s="14">
        <v>7.3991860895301518E-3</v>
      </c>
      <c r="F24" s="13">
        <v>0</v>
      </c>
      <c r="G24" s="14">
        <v>0</v>
      </c>
      <c r="H24" s="15"/>
      <c r="I24" s="31"/>
      <c r="J24" s="13">
        <v>61</v>
      </c>
      <c r="K24" s="15">
        <v>-0.34426229508196726</v>
      </c>
      <c r="L24" s="31">
        <v>-1</v>
      </c>
      <c r="M24"/>
    </row>
    <row r="25" spans="2:14" ht="14.4" customHeight="1" thickBot="1" x14ac:dyDescent="0.35">
      <c r="B25" s="16">
        <v>16</v>
      </c>
      <c r="C25" s="17" t="s">
        <v>21</v>
      </c>
      <c r="D25" s="18">
        <v>23</v>
      </c>
      <c r="E25" s="19">
        <v>4.2545320014798372E-3</v>
      </c>
      <c r="F25" s="18">
        <v>2</v>
      </c>
      <c r="G25" s="19">
        <v>4.0617384240454913E-4</v>
      </c>
      <c r="H25" s="20">
        <v>10.5</v>
      </c>
      <c r="I25" s="32">
        <v>10</v>
      </c>
      <c r="J25" s="18">
        <v>23</v>
      </c>
      <c r="K25" s="20">
        <v>0</v>
      </c>
      <c r="L25" s="32">
        <v>0</v>
      </c>
      <c r="M25"/>
    </row>
    <row r="26" spans="2:14" ht="14.4" customHeight="1" thickBot="1" x14ac:dyDescent="0.35">
      <c r="B26" s="11">
        <v>17</v>
      </c>
      <c r="C26" s="12" t="s">
        <v>24</v>
      </c>
      <c r="D26" s="13">
        <v>19</v>
      </c>
      <c r="E26" s="14">
        <v>3.514613392526822E-3</v>
      </c>
      <c r="F26" s="13">
        <v>5</v>
      </c>
      <c r="G26" s="14">
        <v>1.0154346060113728E-3</v>
      </c>
      <c r="H26" s="15">
        <v>2.8</v>
      </c>
      <c r="I26" s="31">
        <v>2</v>
      </c>
      <c r="J26" s="13">
        <v>14</v>
      </c>
      <c r="K26" s="15">
        <v>0.35714285714285721</v>
      </c>
      <c r="L26" s="31">
        <v>3</v>
      </c>
      <c r="M26"/>
    </row>
    <row r="27" spans="2:14" ht="14.4" customHeight="1" thickBot="1" x14ac:dyDescent="0.35">
      <c r="B27" s="16">
        <v>18</v>
      </c>
      <c r="C27" s="17" t="s">
        <v>123</v>
      </c>
      <c r="D27" s="18">
        <v>11</v>
      </c>
      <c r="E27" s="19">
        <v>2.0347761746207916E-3</v>
      </c>
      <c r="F27" s="18">
        <v>5</v>
      </c>
      <c r="G27" s="19">
        <v>1.0154346060113728E-3</v>
      </c>
      <c r="H27" s="20">
        <v>1.2000000000000002</v>
      </c>
      <c r="I27" s="32">
        <v>1</v>
      </c>
      <c r="J27" s="18">
        <v>19</v>
      </c>
      <c r="K27" s="20">
        <v>-0.42105263157894735</v>
      </c>
      <c r="L27" s="32">
        <v>0</v>
      </c>
      <c r="M27"/>
    </row>
    <row r="28" spans="2:14" ht="14.4" customHeight="1" thickBot="1" x14ac:dyDescent="0.35">
      <c r="B28" s="11">
        <v>19</v>
      </c>
      <c r="C28" s="12" t="s">
        <v>156</v>
      </c>
      <c r="D28" s="13">
        <v>10</v>
      </c>
      <c r="E28" s="14">
        <v>1.849796522382538E-3</v>
      </c>
      <c r="F28" s="13">
        <v>17</v>
      </c>
      <c r="G28" s="14">
        <v>3.4524776604386675E-3</v>
      </c>
      <c r="H28" s="15">
        <v>-0.41176470588235292</v>
      </c>
      <c r="I28" s="31">
        <v>-5</v>
      </c>
      <c r="J28" s="13">
        <v>26</v>
      </c>
      <c r="K28" s="15">
        <v>-0.61538461538461542</v>
      </c>
      <c r="L28" s="31">
        <v>-4</v>
      </c>
      <c r="M28"/>
    </row>
    <row r="29" spans="2:14" ht="14.4" customHeight="1" thickBot="1" x14ac:dyDescent="0.35">
      <c r="B29" s="16">
        <v>20</v>
      </c>
      <c r="C29" s="17" t="s">
        <v>122</v>
      </c>
      <c r="D29" s="18">
        <v>8</v>
      </c>
      <c r="E29" s="19">
        <v>1.4798372179060304E-3</v>
      </c>
      <c r="F29" s="18">
        <v>9</v>
      </c>
      <c r="G29" s="19">
        <v>1.8277822908204712E-3</v>
      </c>
      <c r="H29" s="20">
        <v>-0.11111111111111116</v>
      </c>
      <c r="I29" s="32">
        <v>-4</v>
      </c>
      <c r="J29" s="18">
        <v>19</v>
      </c>
      <c r="K29" s="20">
        <v>-0.57894736842105265</v>
      </c>
      <c r="L29" s="32">
        <v>-2</v>
      </c>
      <c r="M29"/>
    </row>
    <row r="30" spans="2:14" ht="15" thickBot="1" x14ac:dyDescent="0.35">
      <c r="B30" s="84" t="s">
        <v>40</v>
      </c>
      <c r="C30" s="85"/>
      <c r="D30" s="21">
        <f>SUM(D11:D29)</f>
        <v>4418</v>
      </c>
      <c r="E30" s="22">
        <f>D30/D32</f>
        <v>0.81724010358860522</v>
      </c>
      <c r="F30" s="21">
        <f>SUM(F11:F29)</f>
        <v>4237</v>
      </c>
      <c r="G30" s="22">
        <f>F30/F32</f>
        <v>0.86047928513403737</v>
      </c>
      <c r="H30" s="23">
        <f>D30/F30-1</f>
        <v>4.2718904885532316E-2</v>
      </c>
      <c r="I30" s="33"/>
      <c r="J30" s="21">
        <f>SUM(J11:J29)</f>
        <v>6665</v>
      </c>
      <c r="K30" s="22">
        <f>E30/J30-1</f>
        <v>-0.9998773833302943</v>
      </c>
      <c r="L30" s="21"/>
      <c r="M30"/>
    </row>
    <row r="31" spans="2:14" ht="15" thickBot="1" x14ac:dyDescent="0.35">
      <c r="B31" s="84" t="s">
        <v>11</v>
      </c>
      <c r="C31" s="85"/>
      <c r="D31" s="21">
        <f>D32-SUM(D11:D29)</f>
        <v>988</v>
      </c>
      <c r="E31" s="22">
        <f>D31/D32</f>
        <v>0.18275989641139476</v>
      </c>
      <c r="F31" s="21">
        <f>F32-SUM(F11:F29)</f>
        <v>687</v>
      </c>
      <c r="G31" s="22">
        <f>F31/F32</f>
        <v>0.13952071486596263</v>
      </c>
      <c r="H31" s="23">
        <f>D31/F31-1</f>
        <v>0.43813682678311494</v>
      </c>
      <c r="I31" s="33"/>
      <c r="J31" s="21">
        <f>J32-SUM(J11:J29)</f>
        <v>1842</v>
      </c>
      <c r="K31" s="22">
        <f>E31/J31-1</f>
        <v>-0.99990078181519471</v>
      </c>
      <c r="L31" s="21"/>
      <c r="M31"/>
    </row>
    <row r="32" spans="2:14" ht="15" thickBot="1" x14ac:dyDescent="0.35">
      <c r="B32" s="86" t="s">
        <v>33</v>
      </c>
      <c r="C32" s="87"/>
      <c r="D32" s="24">
        <v>5406</v>
      </c>
      <c r="E32" s="25">
        <v>1</v>
      </c>
      <c r="F32" s="24">
        <v>4924</v>
      </c>
      <c r="G32" s="25">
        <v>1</v>
      </c>
      <c r="H32" s="26">
        <v>9.7887896019496434E-2</v>
      </c>
      <c r="I32" s="35"/>
      <c r="J32" s="24">
        <v>8507</v>
      </c>
      <c r="K32" s="26">
        <v>-0.36452333372516754</v>
      </c>
      <c r="L32" s="24"/>
      <c r="M32"/>
      <c r="N32" s="27"/>
    </row>
    <row r="33" spans="2:13" ht="14.4" x14ac:dyDescent="0.3">
      <c r="B33" s="28" t="s">
        <v>59</v>
      </c>
      <c r="M33"/>
    </row>
    <row r="34" spans="2:13" ht="14.4" x14ac:dyDescent="0.3">
      <c r="B34" s="29" t="s">
        <v>58</v>
      </c>
      <c r="M34"/>
    </row>
    <row r="35" spans="2:13" x14ac:dyDescent="0.25">
      <c r="B35" s="38"/>
    </row>
    <row r="36" spans="2:13" x14ac:dyDescent="0.25">
      <c r="B36" s="39"/>
    </row>
    <row r="37" spans="2:13" ht="15" customHeight="1" x14ac:dyDescent="0.25">
      <c r="B37" s="61" t="s">
        <v>102</v>
      </c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30"/>
    </row>
    <row r="38" spans="2:13" ht="15" customHeight="1" thickBot="1" x14ac:dyDescent="0.3">
      <c r="B38" s="89" t="s">
        <v>143</v>
      </c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30"/>
    </row>
    <row r="39" spans="2:13" x14ac:dyDescent="0.25">
      <c r="B39" s="92" t="s">
        <v>0</v>
      </c>
      <c r="C39" s="72" t="s">
        <v>39</v>
      </c>
      <c r="D39" s="62" t="s">
        <v>97</v>
      </c>
      <c r="E39" s="63"/>
      <c r="F39" s="63"/>
      <c r="G39" s="63"/>
      <c r="H39" s="63"/>
      <c r="I39" s="64"/>
      <c r="J39" s="62" t="s">
        <v>90</v>
      </c>
      <c r="K39" s="63"/>
      <c r="L39" s="64"/>
    </row>
    <row r="40" spans="2:13" ht="15" customHeight="1" thickBot="1" x14ac:dyDescent="0.3">
      <c r="B40" s="93"/>
      <c r="C40" s="73"/>
      <c r="D40" s="65" t="s">
        <v>98</v>
      </c>
      <c r="E40" s="66"/>
      <c r="F40" s="66"/>
      <c r="G40" s="66"/>
      <c r="H40" s="66"/>
      <c r="I40" s="67"/>
      <c r="J40" s="65" t="s">
        <v>91</v>
      </c>
      <c r="K40" s="66"/>
      <c r="L40" s="67"/>
    </row>
    <row r="41" spans="2:13" ht="15" customHeight="1" x14ac:dyDescent="0.25">
      <c r="B41" s="93"/>
      <c r="C41" s="73"/>
      <c r="D41" s="78">
        <v>2026</v>
      </c>
      <c r="E41" s="79"/>
      <c r="F41" s="78">
        <v>2025</v>
      </c>
      <c r="G41" s="79"/>
      <c r="H41" s="68" t="s">
        <v>4</v>
      </c>
      <c r="I41" s="68" t="s">
        <v>42</v>
      </c>
      <c r="J41" s="68">
        <v>2025</v>
      </c>
      <c r="K41" s="68" t="s">
        <v>144</v>
      </c>
      <c r="L41" s="70" t="s">
        <v>146</v>
      </c>
    </row>
    <row r="42" spans="2:13" ht="14.4" customHeight="1" thickBot="1" x14ac:dyDescent="0.3">
      <c r="B42" s="90" t="s">
        <v>5</v>
      </c>
      <c r="C42" s="74" t="s">
        <v>39</v>
      </c>
      <c r="D42" s="80"/>
      <c r="E42" s="81"/>
      <c r="F42" s="80"/>
      <c r="G42" s="81"/>
      <c r="H42" s="69"/>
      <c r="I42" s="69"/>
      <c r="J42" s="69"/>
      <c r="K42" s="69"/>
      <c r="L42" s="71"/>
    </row>
    <row r="43" spans="2:13" ht="15" customHeight="1" x14ac:dyDescent="0.25">
      <c r="B43" s="90"/>
      <c r="C43" s="74"/>
      <c r="D43" s="5" t="s">
        <v>7</v>
      </c>
      <c r="E43" s="6" t="s">
        <v>2</v>
      </c>
      <c r="F43" s="5" t="s">
        <v>7</v>
      </c>
      <c r="G43" s="6" t="s">
        <v>2</v>
      </c>
      <c r="H43" s="82" t="s">
        <v>8</v>
      </c>
      <c r="I43" s="82" t="s">
        <v>43</v>
      </c>
      <c r="J43" s="82" t="s">
        <v>7</v>
      </c>
      <c r="K43" s="82" t="s">
        <v>145</v>
      </c>
      <c r="L43" s="76" t="s">
        <v>147</v>
      </c>
    </row>
    <row r="44" spans="2:13" ht="14.25" customHeight="1" thickBot="1" x14ac:dyDescent="0.3">
      <c r="B44" s="91"/>
      <c r="C44" s="75"/>
      <c r="D44" s="8" t="s">
        <v>9</v>
      </c>
      <c r="E44" s="9" t="s">
        <v>10</v>
      </c>
      <c r="F44" s="8" t="s">
        <v>9</v>
      </c>
      <c r="G44" s="9" t="s">
        <v>10</v>
      </c>
      <c r="H44" s="83"/>
      <c r="I44" s="83"/>
      <c r="J44" s="83" t="s">
        <v>9</v>
      </c>
      <c r="K44" s="83"/>
      <c r="L44" s="77"/>
    </row>
    <row r="45" spans="2:13" ht="14.4" thickBot="1" x14ac:dyDescent="0.3">
      <c r="B45" s="11">
        <v>1</v>
      </c>
      <c r="C45" s="12" t="s">
        <v>49</v>
      </c>
      <c r="D45" s="13">
        <v>680</v>
      </c>
      <c r="E45" s="14">
        <v>0.12578616352201258</v>
      </c>
      <c r="F45" s="13">
        <v>361</v>
      </c>
      <c r="G45" s="14">
        <v>7.331437855402112E-2</v>
      </c>
      <c r="H45" s="15">
        <v>0.88365650969529086</v>
      </c>
      <c r="I45" s="31">
        <v>1</v>
      </c>
      <c r="J45" s="13">
        <v>1093</v>
      </c>
      <c r="K45" s="15">
        <v>-0.37785910338517836</v>
      </c>
      <c r="L45" s="31">
        <v>0</v>
      </c>
    </row>
    <row r="46" spans="2:13" ht="14.4" thickBot="1" x14ac:dyDescent="0.3">
      <c r="B46" s="16">
        <v>2</v>
      </c>
      <c r="C46" s="17" t="s">
        <v>57</v>
      </c>
      <c r="D46" s="18">
        <v>451</v>
      </c>
      <c r="E46" s="19">
        <v>8.3425823159452461E-2</v>
      </c>
      <c r="F46" s="18">
        <v>293</v>
      </c>
      <c r="G46" s="19">
        <v>5.9504467912266448E-2</v>
      </c>
      <c r="H46" s="20">
        <v>0.53924914675767921</v>
      </c>
      <c r="I46" s="32">
        <v>2</v>
      </c>
      <c r="J46" s="18">
        <v>549</v>
      </c>
      <c r="K46" s="20">
        <v>-0.17850637522768675</v>
      </c>
      <c r="L46" s="32">
        <v>1</v>
      </c>
    </row>
    <row r="47" spans="2:13" ht="14.4" thickBot="1" x14ac:dyDescent="0.3">
      <c r="B47" s="11">
        <v>3</v>
      </c>
      <c r="C47" s="12" t="s">
        <v>62</v>
      </c>
      <c r="D47" s="13">
        <v>391</v>
      </c>
      <c r="E47" s="14">
        <v>7.2327044025157231E-2</v>
      </c>
      <c r="F47" s="13">
        <v>241</v>
      </c>
      <c r="G47" s="14">
        <v>4.8943948009748175E-2</v>
      </c>
      <c r="H47" s="15">
        <v>0.62240663900414939</v>
      </c>
      <c r="I47" s="31">
        <v>5</v>
      </c>
      <c r="J47" s="13">
        <v>435</v>
      </c>
      <c r="K47" s="15">
        <v>-0.10114942528735638</v>
      </c>
      <c r="L47" s="31">
        <v>5</v>
      </c>
    </row>
    <row r="48" spans="2:13" ht="14.4" thickBot="1" x14ac:dyDescent="0.3">
      <c r="B48" s="16">
        <v>4</v>
      </c>
      <c r="C48" s="17" t="s">
        <v>76</v>
      </c>
      <c r="D48" s="18">
        <v>310</v>
      </c>
      <c r="E48" s="19">
        <v>5.7343692193858674E-2</v>
      </c>
      <c r="F48" s="18">
        <v>267</v>
      </c>
      <c r="G48" s="19">
        <v>5.4224207961007312E-2</v>
      </c>
      <c r="H48" s="20">
        <v>0.16104868913857673</v>
      </c>
      <c r="I48" s="32">
        <v>1</v>
      </c>
      <c r="J48" s="18">
        <v>474</v>
      </c>
      <c r="K48" s="20">
        <v>-0.34599156118143459</v>
      </c>
      <c r="L48" s="32">
        <v>2</v>
      </c>
    </row>
    <row r="49" spans="2:12" ht="14.4" thickBot="1" x14ac:dyDescent="0.3">
      <c r="B49" s="11">
        <v>5</v>
      </c>
      <c r="C49" s="12" t="s">
        <v>51</v>
      </c>
      <c r="D49" s="13">
        <v>278</v>
      </c>
      <c r="E49" s="14">
        <v>5.1424343322234556E-2</v>
      </c>
      <c r="F49" s="13">
        <v>247</v>
      </c>
      <c r="G49" s="14">
        <v>5.0162469536961816E-2</v>
      </c>
      <c r="H49" s="15">
        <v>0.12550607287449389</v>
      </c>
      <c r="I49" s="31">
        <v>2</v>
      </c>
      <c r="J49" s="13">
        <v>528</v>
      </c>
      <c r="K49" s="15">
        <v>-0.47348484848484851</v>
      </c>
      <c r="L49" s="31">
        <v>-1</v>
      </c>
    </row>
    <row r="50" spans="2:12" ht="14.4" thickBot="1" x14ac:dyDescent="0.3">
      <c r="B50" s="16">
        <v>6</v>
      </c>
      <c r="C50" s="17" t="s">
        <v>53</v>
      </c>
      <c r="D50" s="18">
        <v>271</v>
      </c>
      <c r="E50" s="19">
        <v>5.0129485756566776E-2</v>
      </c>
      <c r="F50" s="18">
        <v>377</v>
      </c>
      <c r="G50" s="19">
        <v>7.6563769293257519E-2</v>
      </c>
      <c r="H50" s="20">
        <v>-0.28116710875331563</v>
      </c>
      <c r="I50" s="32">
        <v>-5</v>
      </c>
      <c r="J50" s="18">
        <v>485</v>
      </c>
      <c r="K50" s="20">
        <v>-0.44123711340206184</v>
      </c>
      <c r="L50" s="32">
        <v>-1</v>
      </c>
    </row>
    <row r="51" spans="2:12" ht="14.4" thickBot="1" x14ac:dyDescent="0.3">
      <c r="B51" s="11">
        <v>7</v>
      </c>
      <c r="C51" s="12" t="s">
        <v>64</v>
      </c>
      <c r="D51" s="13">
        <v>237</v>
      </c>
      <c r="E51" s="14">
        <v>4.3840177580466148E-2</v>
      </c>
      <c r="F51" s="13">
        <v>343</v>
      </c>
      <c r="G51" s="14">
        <v>6.9658813972380176E-2</v>
      </c>
      <c r="H51" s="15">
        <v>-0.30903790087463556</v>
      </c>
      <c r="I51" s="31">
        <v>-4</v>
      </c>
      <c r="J51" s="13">
        <v>468</v>
      </c>
      <c r="K51" s="15">
        <v>-0.49358974358974361</v>
      </c>
      <c r="L51" s="31">
        <v>0</v>
      </c>
    </row>
    <row r="52" spans="2:12" ht="14.4" thickBot="1" x14ac:dyDescent="0.3">
      <c r="B52" s="16">
        <v>8</v>
      </c>
      <c r="C52" s="17" t="s">
        <v>63</v>
      </c>
      <c r="D52" s="18">
        <v>233</v>
      </c>
      <c r="E52" s="19">
        <v>4.3100258971513136E-2</v>
      </c>
      <c r="F52" s="18">
        <v>170</v>
      </c>
      <c r="G52" s="19">
        <v>3.452477660438668E-2</v>
      </c>
      <c r="H52" s="20">
        <v>0.37058823529411766</v>
      </c>
      <c r="I52" s="32">
        <v>2</v>
      </c>
      <c r="J52" s="18">
        <v>292</v>
      </c>
      <c r="K52" s="20">
        <v>-0.20205479452054798</v>
      </c>
      <c r="L52" s="32">
        <v>2</v>
      </c>
    </row>
    <row r="53" spans="2:12" ht="14.4" thickBot="1" x14ac:dyDescent="0.3">
      <c r="B53" s="11">
        <v>9</v>
      </c>
      <c r="C53" s="12" t="s">
        <v>125</v>
      </c>
      <c r="D53" s="13">
        <v>224</v>
      </c>
      <c r="E53" s="14">
        <v>4.1435442101368847E-2</v>
      </c>
      <c r="F53" s="13">
        <v>140</v>
      </c>
      <c r="G53" s="14">
        <v>2.843216896831844E-2</v>
      </c>
      <c r="H53" s="15">
        <v>0.60000000000000009</v>
      </c>
      <c r="I53" s="31">
        <v>3</v>
      </c>
      <c r="J53" s="13">
        <v>242</v>
      </c>
      <c r="K53" s="15">
        <v>-7.4380165289256173E-2</v>
      </c>
      <c r="L53" s="31">
        <v>3</v>
      </c>
    </row>
    <row r="54" spans="2:12" ht="14.4" thickBot="1" x14ac:dyDescent="0.3">
      <c r="B54" s="16">
        <v>10</v>
      </c>
      <c r="C54" s="17" t="s">
        <v>71</v>
      </c>
      <c r="D54" s="18">
        <v>215</v>
      </c>
      <c r="E54" s="19">
        <v>3.9770625231224564E-2</v>
      </c>
      <c r="F54" s="18">
        <v>261</v>
      </c>
      <c r="G54" s="19">
        <v>5.3005686433793664E-2</v>
      </c>
      <c r="H54" s="20">
        <v>-0.17624521072796939</v>
      </c>
      <c r="I54" s="32">
        <v>-4</v>
      </c>
      <c r="J54" s="18">
        <v>394</v>
      </c>
      <c r="K54" s="20">
        <v>-0.45431472081218272</v>
      </c>
      <c r="L54" s="32">
        <v>-1</v>
      </c>
    </row>
    <row r="55" spans="2:12" ht="14.4" thickBot="1" x14ac:dyDescent="0.3">
      <c r="B55" s="11">
        <v>11</v>
      </c>
      <c r="C55" s="12" t="s">
        <v>124</v>
      </c>
      <c r="D55" s="13">
        <v>172</v>
      </c>
      <c r="E55" s="14">
        <v>3.1816500184979654E-2</v>
      </c>
      <c r="F55" s="13">
        <v>161</v>
      </c>
      <c r="G55" s="14">
        <v>3.2696994313566208E-2</v>
      </c>
      <c r="H55" s="15">
        <v>6.8322981366459645E-2</v>
      </c>
      <c r="I55" s="31">
        <v>0</v>
      </c>
      <c r="J55" s="13">
        <v>257</v>
      </c>
      <c r="K55" s="15">
        <v>-0.33073929961089499</v>
      </c>
      <c r="L55" s="31">
        <v>0</v>
      </c>
    </row>
    <row r="56" spans="2:12" ht="14.4" thickBot="1" x14ac:dyDescent="0.3">
      <c r="B56" s="16">
        <v>12</v>
      </c>
      <c r="C56" s="17" t="s">
        <v>50</v>
      </c>
      <c r="D56" s="18">
        <v>162</v>
      </c>
      <c r="E56" s="19">
        <v>2.9966703662597113E-2</v>
      </c>
      <c r="F56" s="18">
        <v>232</v>
      </c>
      <c r="G56" s="19">
        <v>4.7116165718927704E-2</v>
      </c>
      <c r="H56" s="20">
        <v>-0.30172413793103448</v>
      </c>
      <c r="I56" s="32">
        <v>-3</v>
      </c>
      <c r="J56" s="18">
        <v>643</v>
      </c>
      <c r="K56" s="20">
        <v>-0.74805598755832037</v>
      </c>
      <c r="L56" s="32">
        <v>-10</v>
      </c>
    </row>
    <row r="57" spans="2:12" ht="14.4" thickBot="1" x14ac:dyDescent="0.3">
      <c r="B57" s="11">
        <v>13</v>
      </c>
      <c r="C57" s="12" t="s">
        <v>128</v>
      </c>
      <c r="D57" s="13">
        <v>143</v>
      </c>
      <c r="E57" s="14">
        <v>2.6452090270070294E-2</v>
      </c>
      <c r="F57" s="13">
        <v>125</v>
      </c>
      <c r="G57" s="14">
        <v>2.538586515028432E-2</v>
      </c>
      <c r="H57" s="15">
        <v>0.14399999999999991</v>
      </c>
      <c r="I57" s="31">
        <v>1</v>
      </c>
      <c r="J57" s="13">
        <v>149</v>
      </c>
      <c r="K57" s="15">
        <v>-4.0268456375838979E-2</v>
      </c>
      <c r="L57" s="31">
        <v>4</v>
      </c>
    </row>
    <row r="58" spans="2:12" ht="14.4" thickBot="1" x14ac:dyDescent="0.3">
      <c r="B58" s="16">
        <v>14</v>
      </c>
      <c r="C58" s="17" t="s">
        <v>132</v>
      </c>
      <c r="D58" s="18">
        <v>140</v>
      </c>
      <c r="E58" s="19">
        <v>2.5897151313355529E-2</v>
      </c>
      <c r="F58" s="18">
        <v>77</v>
      </c>
      <c r="G58" s="19">
        <v>1.5637692932575144E-2</v>
      </c>
      <c r="H58" s="20">
        <v>0.81818181818181812</v>
      </c>
      <c r="I58" s="32">
        <v>9</v>
      </c>
      <c r="J58" s="18">
        <v>91</v>
      </c>
      <c r="K58" s="20">
        <v>0.53846153846153855</v>
      </c>
      <c r="L58" s="32">
        <v>6</v>
      </c>
    </row>
    <row r="59" spans="2:12" ht="14.4" thickBot="1" x14ac:dyDescent="0.3">
      <c r="B59" s="11">
        <v>15</v>
      </c>
      <c r="C59" s="12" t="s">
        <v>131</v>
      </c>
      <c r="D59" s="13">
        <v>124</v>
      </c>
      <c r="E59" s="14">
        <v>2.293747687754347E-2</v>
      </c>
      <c r="F59" s="13">
        <v>46</v>
      </c>
      <c r="G59" s="14">
        <v>9.3419983753046301E-3</v>
      </c>
      <c r="H59" s="15">
        <v>1.6956521739130435</v>
      </c>
      <c r="I59" s="31">
        <v>15</v>
      </c>
      <c r="J59" s="13">
        <v>146</v>
      </c>
      <c r="K59" s="15">
        <v>-0.15068493150684936</v>
      </c>
      <c r="L59" s="31">
        <v>3</v>
      </c>
    </row>
    <row r="60" spans="2:12" ht="14.4" thickBot="1" x14ac:dyDescent="0.3">
      <c r="B60" s="16">
        <v>16</v>
      </c>
      <c r="C60" s="17" t="s">
        <v>129</v>
      </c>
      <c r="D60" s="18">
        <v>109</v>
      </c>
      <c r="E60" s="19">
        <v>2.0162782093969663E-2</v>
      </c>
      <c r="F60" s="18">
        <v>62</v>
      </c>
      <c r="G60" s="19">
        <v>1.2591389114541024E-2</v>
      </c>
      <c r="H60" s="20">
        <v>0.75806451612903225</v>
      </c>
      <c r="I60" s="32">
        <v>10</v>
      </c>
      <c r="J60" s="18">
        <v>164</v>
      </c>
      <c r="K60" s="20">
        <v>-0.33536585365853655</v>
      </c>
      <c r="L60" s="32">
        <v>0</v>
      </c>
    </row>
    <row r="61" spans="2:12" ht="14.4" thickBot="1" x14ac:dyDescent="0.3">
      <c r="B61" s="11">
        <v>17</v>
      </c>
      <c r="C61" s="12" t="s">
        <v>126</v>
      </c>
      <c r="D61" s="13">
        <v>104</v>
      </c>
      <c r="E61" s="14">
        <v>1.9237883832778396E-2</v>
      </c>
      <c r="F61" s="13">
        <v>131</v>
      </c>
      <c r="G61" s="14">
        <v>2.6604386677497968E-2</v>
      </c>
      <c r="H61" s="15">
        <v>-0.20610687022900764</v>
      </c>
      <c r="I61" s="31">
        <v>-4</v>
      </c>
      <c r="J61" s="13">
        <v>200</v>
      </c>
      <c r="K61" s="15">
        <v>-0.48</v>
      </c>
      <c r="L61" s="31">
        <v>-4</v>
      </c>
    </row>
    <row r="62" spans="2:12" ht="14.4" thickBot="1" x14ac:dyDescent="0.3">
      <c r="B62" s="16">
        <v>18</v>
      </c>
      <c r="C62" s="17" t="s">
        <v>133</v>
      </c>
      <c r="D62" s="18">
        <v>93</v>
      </c>
      <c r="E62" s="19">
        <v>1.7203107658157604E-2</v>
      </c>
      <c r="F62" s="18">
        <v>101</v>
      </c>
      <c r="G62" s="19">
        <v>2.0511779041429732E-2</v>
      </c>
      <c r="H62" s="20">
        <v>-7.9207920792079167E-2</v>
      </c>
      <c r="I62" s="32">
        <v>-2</v>
      </c>
      <c r="J62" s="18">
        <v>69</v>
      </c>
      <c r="K62" s="20">
        <v>0.34782608695652173</v>
      </c>
      <c r="L62" s="32">
        <v>10</v>
      </c>
    </row>
    <row r="63" spans="2:12" ht="14.4" thickBot="1" x14ac:dyDescent="0.3">
      <c r="B63" s="11">
        <v>19</v>
      </c>
      <c r="C63" s="12" t="s">
        <v>127</v>
      </c>
      <c r="D63" s="13">
        <v>82</v>
      </c>
      <c r="E63" s="14">
        <v>1.5168331483536811E-2</v>
      </c>
      <c r="F63" s="13">
        <v>81</v>
      </c>
      <c r="G63" s="14">
        <v>1.645004061738424E-2</v>
      </c>
      <c r="H63" s="15">
        <v>1.2345679012345734E-2</v>
      </c>
      <c r="I63" s="31">
        <v>2</v>
      </c>
      <c r="J63" s="13">
        <v>185</v>
      </c>
      <c r="K63" s="15">
        <v>-0.55675675675675673</v>
      </c>
      <c r="L63" s="31">
        <v>-5</v>
      </c>
    </row>
    <row r="64" spans="2:12" ht="14.4" thickBot="1" x14ac:dyDescent="0.3">
      <c r="B64" s="16">
        <v>20</v>
      </c>
      <c r="C64" s="17" t="s">
        <v>130</v>
      </c>
      <c r="D64" s="18">
        <v>75</v>
      </c>
      <c r="E64" s="19">
        <v>1.3873473917869035E-2</v>
      </c>
      <c r="F64" s="18">
        <v>42</v>
      </c>
      <c r="G64" s="19">
        <v>8.529650690495532E-3</v>
      </c>
      <c r="H64" s="20">
        <v>0.78571428571428581</v>
      </c>
      <c r="I64" s="32">
        <v>12</v>
      </c>
      <c r="J64" s="18">
        <v>146</v>
      </c>
      <c r="K64" s="20">
        <v>-0.48630136986301364</v>
      </c>
      <c r="L64" s="32">
        <v>-2</v>
      </c>
    </row>
    <row r="65" spans="2:12" ht="14.4" thickBot="1" x14ac:dyDescent="0.3">
      <c r="B65" s="84" t="s">
        <v>40</v>
      </c>
      <c r="C65" s="85"/>
      <c r="D65" s="21">
        <f>SUM(D45:D64)</f>
        <v>4494</v>
      </c>
      <c r="E65" s="22">
        <f>D65/D67</f>
        <v>0.83129855715871259</v>
      </c>
      <c r="F65" s="21">
        <f>SUM(F45:F64)</f>
        <v>3758</v>
      </c>
      <c r="G65" s="22">
        <f>F65/F67</f>
        <v>0.76320064987814784</v>
      </c>
      <c r="H65" s="23">
        <f>D65/F65-1</f>
        <v>0.19584885577434807</v>
      </c>
      <c r="I65" s="33"/>
      <c r="J65" s="21">
        <f>SUM(J45:J64)</f>
        <v>7010</v>
      </c>
      <c r="K65" s="22">
        <f>D65/J65-1</f>
        <v>-0.35891583452211129</v>
      </c>
      <c r="L65" s="21"/>
    </row>
    <row r="66" spans="2:12" ht="14.4" thickBot="1" x14ac:dyDescent="0.3">
      <c r="B66" s="84" t="s">
        <v>11</v>
      </c>
      <c r="C66" s="85"/>
      <c r="D66" s="21">
        <f>D67-D65</f>
        <v>912</v>
      </c>
      <c r="E66" s="22">
        <f>D66/D67</f>
        <v>0.16870144284128746</v>
      </c>
      <c r="F66" s="21">
        <f>F67-F65</f>
        <v>1166</v>
      </c>
      <c r="G66" s="22">
        <f>F66/F67</f>
        <v>0.23679935012185216</v>
      </c>
      <c r="H66" s="23">
        <f>D66/F66-1</f>
        <v>-0.21783876500857635</v>
      </c>
      <c r="I66" s="34"/>
      <c r="J66" s="21">
        <f>J67-SUM(J45:J54)</f>
        <v>3547</v>
      </c>
      <c r="K66" s="23">
        <f>D66/J66-1</f>
        <v>-0.74288130814773046</v>
      </c>
      <c r="L66" s="37"/>
    </row>
    <row r="67" spans="2:12" ht="14.4" thickBot="1" x14ac:dyDescent="0.3">
      <c r="B67" s="86" t="s">
        <v>33</v>
      </c>
      <c r="C67" s="87"/>
      <c r="D67" s="24">
        <v>5406</v>
      </c>
      <c r="E67" s="25">
        <v>1</v>
      </c>
      <c r="F67" s="24">
        <v>4924</v>
      </c>
      <c r="G67" s="25">
        <v>1</v>
      </c>
      <c r="H67" s="26">
        <v>9.7887896019496434E-2</v>
      </c>
      <c r="I67" s="35"/>
      <c r="J67" s="24">
        <v>8507</v>
      </c>
      <c r="K67" s="26">
        <v>-0.36452333372516754</v>
      </c>
      <c r="L67" s="24"/>
    </row>
    <row r="68" spans="2:12" x14ac:dyDescent="0.25">
      <c r="B68" s="28" t="s">
        <v>59</v>
      </c>
    </row>
    <row r="69" spans="2:12" x14ac:dyDescent="0.25">
      <c r="B69" s="29" t="s">
        <v>58</v>
      </c>
    </row>
    <row r="77" spans="2:12" ht="15" customHeight="1" x14ac:dyDescent="0.25"/>
    <row r="79" spans="2:12" ht="15" customHeight="1" x14ac:dyDescent="0.25"/>
  </sheetData>
  <mergeCells count="50">
    <mergeCell ref="B32:C32"/>
    <mergeCell ref="B37:L37"/>
    <mergeCell ref="B30:C30"/>
    <mergeCell ref="B4:B6"/>
    <mergeCell ref="C4:C6"/>
    <mergeCell ref="B7:B9"/>
    <mergeCell ref="C7:C9"/>
    <mergeCell ref="B31:C31"/>
    <mergeCell ref="K43:K44"/>
    <mergeCell ref="B39:B41"/>
    <mergeCell ref="B38:L38"/>
    <mergeCell ref="C39:C41"/>
    <mergeCell ref="D39:I39"/>
    <mergeCell ref="J39:L39"/>
    <mergeCell ref="D41:E42"/>
    <mergeCell ref="F41:G42"/>
    <mergeCell ref="D40:I40"/>
    <mergeCell ref="J40:L40"/>
    <mergeCell ref="B2:L2"/>
    <mergeCell ref="B3:L3"/>
    <mergeCell ref="J43:J44"/>
    <mergeCell ref="B67:C67"/>
    <mergeCell ref="L43:L44"/>
    <mergeCell ref="C42:C44"/>
    <mergeCell ref="B65:C65"/>
    <mergeCell ref="L41:L42"/>
    <mergeCell ref="B42:B44"/>
    <mergeCell ref="H43:H44"/>
    <mergeCell ref="H41:H42"/>
    <mergeCell ref="I41:I42"/>
    <mergeCell ref="J41:J42"/>
    <mergeCell ref="K41:K42"/>
    <mergeCell ref="B66:C66"/>
    <mergeCell ref="I43:I44"/>
    <mergeCell ref="L8:L9"/>
    <mergeCell ref="H8:H9"/>
    <mergeCell ref="I8:I9"/>
    <mergeCell ref="J8:J9"/>
    <mergeCell ref="K8:K9"/>
    <mergeCell ref="D4:I4"/>
    <mergeCell ref="J4:L4"/>
    <mergeCell ref="D5:I5"/>
    <mergeCell ref="J5:L5"/>
    <mergeCell ref="D6:E7"/>
    <mergeCell ref="F6:G7"/>
    <mergeCell ref="H6:H7"/>
    <mergeCell ref="I6:I7"/>
    <mergeCell ref="J6:J7"/>
    <mergeCell ref="K6:K7"/>
    <mergeCell ref="L6:L7"/>
  </mergeCells>
  <conditionalFormatting sqref="D10:H29">
    <cfRule type="cellIs" dxfId="19" priority="5" operator="equal">
      <formula>0</formula>
    </cfRule>
  </conditionalFormatting>
  <conditionalFormatting sqref="D45:H64">
    <cfRule type="cellIs" dxfId="18" priority="47" operator="equal">
      <formula>0</formula>
    </cfRule>
  </conditionalFormatting>
  <conditionalFormatting sqref="H10:H31 H45:H66">
    <cfRule type="cellIs" dxfId="17" priority="40" operator="lessThan">
      <formula>0</formula>
    </cfRule>
  </conditionalFormatting>
  <conditionalFormatting sqref="I10">
    <cfRule type="cellIs" dxfId="16" priority="7" operator="equal">
      <formula>0</formula>
    </cfRule>
    <cfRule type="cellIs" dxfId="15" priority="8" operator="greaterThan">
      <formula>0</formula>
    </cfRule>
  </conditionalFormatting>
  <conditionalFormatting sqref="I10:I29">
    <cfRule type="cellIs" dxfId="14" priority="6" operator="lessThan">
      <formula>0</formula>
    </cfRule>
  </conditionalFormatting>
  <conditionalFormatting sqref="I45:I64">
    <cfRule type="cellIs" dxfId="13" priority="50" operator="lessThan">
      <formula>0</formula>
    </cfRule>
    <cfRule type="cellIs" dxfId="12" priority="51" operator="equal">
      <formula>0</formula>
    </cfRule>
    <cfRule type="cellIs" dxfId="11" priority="52" operator="greaterThan">
      <formula>0</formula>
    </cfRule>
  </conditionalFormatting>
  <conditionalFormatting sqref="J10:K29">
    <cfRule type="cellIs" dxfId="10" priority="4" operator="equal">
      <formula>0</formula>
    </cfRule>
  </conditionalFormatting>
  <conditionalFormatting sqref="J45:K64">
    <cfRule type="cellIs" dxfId="9" priority="45" operator="equal">
      <formula>0</formula>
    </cfRule>
  </conditionalFormatting>
  <conditionalFormatting sqref="K66">
    <cfRule type="cellIs" dxfId="8" priority="39" operator="lessThan">
      <formula>0</formula>
    </cfRule>
  </conditionalFormatting>
  <conditionalFormatting sqref="K10:L29">
    <cfRule type="cellIs" dxfId="7" priority="1" operator="lessThan">
      <formula>0</formula>
    </cfRule>
  </conditionalFormatting>
  <conditionalFormatting sqref="K45:L64">
    <cfRule type="cellIs" dxfId="6" priority="42" operator="lessThan">
      <formula>0</formula>
    </cfRule>
  </conditionalFormatting>
  <conditionalFormatting sqref="L10">
    <cfRule type="cellIs" dxfId="5" priority="3" operator="greaterThan">
      <formula>0</formula>
    </cfRule>
  </conditionalFormatting>
  <conditionalFormatting sqref="L10:L29">
    <cfRule type="cellIs" dxfId="4" priority="2" operator="equal">
      <formula>0</formula>
    </cfRule>
  </conditionalFormatting>
  <conditionalFormatting sqref="L45:L64">
    <cfRule type="cellIs" dxfId="3" priority="43" operator="equal">
      <formula>0</formula>
    </cfRule>
    <cfRule type="cellIs" dxfId="2" priority="44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K34"/>
  <sheetViews>
    <sheetView showGridLines="0" zoomScale="90" zoomScaleNormal="90" workbookViewId="0"/>
  </sheetViews>
  <sheetFormatPr defaultColWidth="9.109375" defaultRowHeight="13.8" x14ac:dyDescent="0.25"/>
  <cols>
    <col min="1" max="1" width="1.88671875" style="4" customWidth="1"/>
    <col min="2" max="2" width="8.109375" style="4" customWidth="1"/>
    <col min="3" max="3" width="16" style="4" customWidth="1"/>
    <col min="4" max="9" width="8.88671875" style="4" customWidth="1"/>
    <col min="10" max="10" width="9.5546875" style="4" customWidth="1"/>
    <col min="11" max="11" width="9.109375" style="4"/>
    <col min="12" max="12" width="17" style="4" bestFit="1" customWidth="1"/>
    <col min="13" max="16384" width="9.109375" style="4"/>
  </cols>
  <sheetData>
    <row r="1" spans="2:10" x14ac:dyDescent="0.25">
      <c r="B1" s="4" t="s">
        <v>3</v>
      </c>
      <c r="D1" s="2"/>
      <c r="J1" s="36">
        <v>46058</v>
      </c>
    </row>
    <row r="2" spans="2:10" ht="14.4" customHeight="1" x14ac:dyDescent="0.25">
      <c r="B2" s="61" t="s">
        <v>13</v>
      </c>
      <c r="C2" s="61"/>
      <c r="D2" s="61"/>
      <c r="E2" s="61"/>
      <c r="F2" s="61"/>
      <c r="G2" s="61"/>
      <c r="H2" s="61"/>
      <c r="I2" s="61"/>
      <c r="J2" s="61"/>
    </row>
    <row r="3" spans="2:10" ht="14.4" customHeight="1" thickBot="1" x14ac:dyDescent="0.3">
      <c r="B3" s="89" t="s">
        <v>14</v>
      </c>
      <c r="C3" s="89"/>
      <c r="D3" s="89"/>
      <c r="E3" s="89"/>
      <c r="F3" s="89"/>
      <c r="G3" s="89"/>
      <c r="H3" s="89"/>
      <c r="I3" s="89"/>
      <c r="J3" s="89"/>
    </row>
    <row r="4" spans="2:10" ht="14.4" customHeight="1" x14ac:dyDescent="0.25">
      <c r="B4" s="92" t="s">
        <v>0</v>
      </c>
      <c r="C4" s="72" t="s">
        <v>1</v>
      </c>
      <c r="D4" s="62" t="s">
        <v>97</v>
      </c>
      <c r="E4" s="63"/>
      <c r="F4" s="63"/>
      <c r="G4" s="63"/>
      <c r="H4" s="100"/>
      <c r="I4" s="101" t="s">
        <v>90</v>
      </c>
      <c r="J4" s="100"/>
    </row>
    <row r="5" spans="2:10" ht="14.4" customHeight="1" thickBot="1" x14ac:dyDescent="0.3">
      <c r="B5" s="93"/>
      <c r="C5" s="73"/>
      <c r="D5" s="65" t="s">
        <v>98</v>
      </c>
      <c r="E5" s="66"/>
      <c r="F5" s="66"/>
      <c r="G5" s="66"/>
      <c r="H5" s="102"/>
      <c r="I5" s="103" t="s">
        <v>91</v>
      </c>
      <c r="J5" s="102"/>
    </row>
    <row r="6" spans="2:10" ht="14.4" customHeight="1" x14ac:dyDescent="0.25">
      <c r="B6" s="93"/>
      <c r="C6" s="73"/>
      <c r="D6" s="78">
        <v>2026</v>
      </c>
      <c r="E6" s="79"/>
      <c r="F6" s="78">
        <v>2025</v>
      </c>
      <c r="G6" s="79"/>
      <c r="H6" s="68" t="s">
        <v>4</v>
      </c>
      <c r="I6" s="98">
        <v>2025</v>
      </c>
      <c r="J6" s="98" t="s">
        <v>144</v>
      </c>
    </row>
    <row r="7" spans="2:10" ht="14.4" customHeight="1" thickBot="1" x14ac:dyDescent="0.3">
      <c r="B7" s="90" t="s">
        <v>5</v>
      </c>
      <c r="C7" s="74" t="s">
        <v>6</v>
      </c>
      <c r="D7" s="80"/>
      <c r="E7" s="81"/>
      <c r="F7" s="80"/>
      <c r="G7" s="81"/>
      <c r="H7" s="69"/>
      <c r="I7" s="99"/>
      <c r="J7" s="99"/>
    </row>
    <row r="8" spans="2:10" ht="14.4" customHeight="1" x14ac:dyDescent="0.25">
      <c r="B8" s="90"/>
      <c r="C8" s="74"/>
      <c r="D8" s="5" t="s">
        <v>7</v>
      </c>
      <c r="E8" s="6" t="s">
        <v>2</v>
      </c>
      <c r="F8" s="5" t="s">
        <v>7</v>
      </c>
      <c r="G8" s="6" t="s">
        <v>2</v>
      </c>
      <c r="H8" s="82" t="s">
        <v>8</v>
      </c>
      <c r="I8" s="7" t="s">
        <v>7</v>
      </c>
      <c r="J8" s="96" t="s">
        <v>145</v>
      </c>
    </row>
    <row r="9" spans="2:10" ht="14.4" customHeight="1" thickBot="1" x14ac:dyDescent="0.3">
      <c r="B9" s="91"/>
      <c r="C9" s="75"/>
      <c r="D9" s="8" t="s">
        <v>9</v>
      </c>
      <c r="E9" s="9" t="s">
        <v>10</v>
      </c>
      <c r="F9" s="8" t="s">
        <v>9</v>
      </c>
      <c r="G9" s="9" t="s">
        <v>10</v>
      </c>
      <c r="H9" s="83"/>
      <c r="I9" s="10" t="s">
        <v>9</v>
      </c>
      <c r="J9" s="97"/>
    </row>
    <row r="10" spans="2:10" ht="14.4" customHeight="1" thickBot="1" x14ac:dyDescent="0.3">
      <c r="B10" s="11">
        <v>1</v>
      </c>
      <c r="C10" s="12" t="s">
        <v>18</v>
      </c>
      <c r="D10" s="13">
        <v>8759</v>
      </c>
      <c r="E10" s="14">
        <v>0.19171755641648608</v>
      </c>
      <c r="F10" s="13">
        <v>9796</v>
      </c>
      <c r="G10" s="14">
        <v>0.19921906776214104</v>
      </c>
      <c r="H10" s="15">
        <v>-0.10585953450387908</v>
      </c>
      <c r="I10" s="13">
        <v>10480</v>
      </c>
      <c r="J10" s="15">
        <v>-0.16421755725190834</v>
      </c>
    </row>
    <row r="11" spans="2:10" ht="14.4" customHeight="1" thickBot="1" x14ac:dyDescent="0.3">
      <c r="B11" s="16">
        <v>2</v>
      </c>
      <c r="C11" s="17" t="s">
        <v>16</v>
      </c>
      <c r="D11" s="18">
        <v>4365</v>
      </c>
      <c r="E11" s="19">
        <v>9.5541401273885357E-2</v>
      </c>
      <c r="F11" s="18">
        <v>4095</v>
      </c>
      <c r="G11" s="19">
        <v>8.3279101927926466E-2</v>
      </c>
      <c r="H11" s="20">
        <v>6.5934065934065922E-2</v>
      </c>
      <c r="I11" s="18">
        <v>7819</v>
      </c>
      <c r="J11" s="20">
        <v>-0.44174446860212302</v>
      </c>
    </row>
    <row r="12" spans="2:10" ht="14.4" customHeight="1" thickBot="1" x14ac:dyDescent="0.3">
      <c r="B12" s="11">
        <v>3</v>
      </c>
      <c r="C12" s="12" t="s">
        <v>17</v>
      </c>
      <c r="D12" s="13">
        <v>3927</v>
      </c>
      <c r="E12" s="14">
        <v>8.5954429049839118E-2</v>
      </c>
      <c r="F12" s="13">
        <v>4077</v>
      </c>
      <c r="G12" s="14">
        <v>8.2913039941430081E-2</v>
      </c>
      <c r="H12" s="15">
        <v>-3.6791758646063322E-2</v>
      </c>
      <c r="I12" s="13">
        <v>5487</v>
      </c>
      <c r="J12" s="15">
        <v>-0.28430836522689995</v>
      </c>
    </row>
    <row r="13" spans="2:10" ht="14.4" customHeight="1" thickBot="1" x14ac:dyDescent="0.3">
      <c r="B13" s="16">
        <v>4</v>
      </c>
      <c r="C13" s="17" t="s">
        <v>31</v>
      </c>
      <c r="D13" s="18">
        <v>2253</v>
      </c>
      <c r="E13" s="19">
        <v>4.9313809179854229E-2</v>
      </c>
      <c r="F13" s="18">
        <v>2444</v>
      </c>
      <c r="G13" s="19">
        <v>4.9703083055397383E-2</v>
      </c>
      <c r="H13" s="20">
        <v>-7.8150572831423903E-2</v>
      </c>
      <c r="I13" s="18">
        <v>3479</v>
      </c>
      <c r="J13" s="20">
        <v>-0.35240011497556767</v>
      </c>
    </row>
    <row r="14" spans="2:10" ht="14.4" customHeight="1" thickBot="1" x14ac:dyDescent="0.3">
      <c r="B14" s="11">
        <v>5</v>
      </c>
      <c r="C14" s="12" t="s">
        <v>30</v>
      </c>
      <c r="D14" s="13">
        <v>2081</v>
      </c>
      <c r="E14" s="14">
        <v>4.554906209643881E-2</v>
      </c>
      <c r="F14" s="13">
        <v>2480</v>
      </c>
      <c r="G14" s="14">
        <v>5.043520702839014E-2</v>
      </c>
      <c r="H14" s="15">
        <v>-0.16088709677419355</v>
      </c>
      <c r="I14" s="13">
        <v>4394</v>
      </c>
      <c r="J14" s="15">
        <v>-0.52639963586709149</v>
      </c>
    </row>
    <row r="15" spans="2:10" ht="14.4" customHeight="1" thickBot="1" x14ac:dyDescent="0.3">
      <c r="B15" s="16">
        <v>6</v>
      </c>
      <c r="C15" s="17" t="s">
        <v>15</v>
      </c>
      <c r="D15" s="18">
        <v>1932</v>
      </c>
      <c r="E15" s="19">
        <v>4.2287740495108014E-2</v>
      </c>
      <c r="F15" s="18">
        <v>1762</v>
      </c>
      <c r="G15" s="19">
        <v>3.5833401122590092E-2</v>
      </c>
      <c r="H15" s="20">
        <v>9.6481271282633285E-2</v>
      </c>
      <c r="I15" s="18">
        <v>3107</v>
      </c>
      <c r="J15" s="20">
        <v>-0.37817830704859989</v>
      </c>
    </row>
    <row r="16" spans="2:10" ht="14.4" customHeight="1" thickBot="1" x14ac:dyDescent="0.3">
      <c r="B16" s="11">
        <v>7</v>
      </c>
      <c r="C16" s="12" t="s">
        <v>20</v>
      </c>
      <c r="D16" s="13">
        <v>1913</v>
      </c>
      <c r="E16" s="14">
        <v>4.1871867270777248E-2</v>
      </c>
      <c r="F16" s="13">
        <v>2147</v>
      </c>
      <c r="G16" s="14">
        <v>4.3663060278207107E-2</v>
      </c>
      <c r="H16" s="15">
        <v>-0.10898928737773639</v>
      </c>
      <c r="I16" s="13">
        <v>2658</v>
      </c>
      <c r="J16" s="15">
        <v>-0.28028592927012796</v>
      </c>
    </row>
    <row r="17" spans="2:11" ht="14.4" customHeight="1" thickBot="1" x14ac:dyDescent="0.3">
      <c r="B17" s="16">
        <v>8</v>
      </c>
      <c r="C17" s="17" t="s">
        <v>21</v>
      </c>
      <c r="D17" s="18">
        <v>1810</v>
      </c>
      <c r="E17" s="19">
        <v>3.9617396633615687E-2</v>
      </c>
      <c r="F17" s="18">
        <v>2914</v>
      </c>
      <c r="G17" s="19">
        <v>5.9261368258358413E-2</v>
      </c>
      <c r="H17" s="20">
        <v>-0.37886067261496226</v>
      </c>
      <c r="I17" s="18">
        <v>2531</v>
      </c>
      <c r="J17" s="20">
        <v>-0.28486764124851838</v>
      </c>
    </row>
    <row r="18" spans="2:11" ht="14.4" customHeight="1" thickBot="1" x14ac:dyDescent="0.3">
      <c r="B18" s="11">
        <v>9</v>
      </c>
      <c r="C18" s="12" t="s">
        <v>23</v>
      </c>
      <c r="D18" s="13">
        <v>1809</v>
      </c>
      <c r="E18" s="14">
        <v>3.9595508569177228E-2</v>
      </c>
      <c r="F18" s="13">
        <v>1691</v>
      </c>
      <c r="G18" s="14">
        <v>3.4389489953632148E-2</v>
      </c>
      <c r="H18" s="15">
        <v>6.9781194559432214E-2</v>
      </c>
      <c r="I18" s="13">
        <v>4694</v>
      </c>
      <c r="J18" s="15">
        <v>-0.6146144013634427</v>
      </c>
    </row>
    <row r="19" spans="2:11" ht="14.4" customHeight="1" thickBot="1" x14ac:dyDescent="0.3">
      <c r="B19" s="16">
        <v>10</v>
      </c>
      <c r="C19" s="17" t="s">
        <v>55</v>
      </c>
      <c r="D19" s="18">
        <v>1212</v>
      </c>
      <c r="E19" s="19">
        <v>2.6528334099415588E-2</v>
      </c>
      <c r="F19" s="18">
        <v>2046</v>
      </c>
      <c r="G19" s="19">
        <v>4.1609045798421868E-2</v>
      </c>
      <c r="H19" s="20">
        <v>-0.40762463343108502</v>
      </c>
      <c r="I19" s="18">
        <v>1535</v>
      </c>
      <c r="J19" s="20">
        <v>-0.21042345276872965</v>
      </c>
    </row>
    <row r="20" spans="2:11" ht="14.4" customHeight="1" thickBot="1" x14ac:dyDescent="0.3">
      <c r="B20" s="11">
        <v>11</v>
      </c>
      <c r="C20" s="12" t="s">
        <v>28</v>
      </c>
      <c r="D20" s="13">
        <v>1123</v>
      </c>
      <c r="E20" s="14">
        <v>2.4580296364392497E-2</v>
      </c>
      <c r="F20" s="13">
        <v>1216</v>
      </c>
      <c r="G20" s="14">
        <v>2.472952086553323E-2</v>
      </c>
      <c r="H20" s="15">
        <v>-7.648026315789469E-2</v>
      </c>
      <c r="I20" s="13">
        <v>2720</v>
      </c>
      <c r="J20" s="15">
        <v>-0.58713235294117649</v>
      </c>
    </row>
    <row r="21" spans="2:11" ht="14.4" customHeight="1" thickBot="1" x14ac:dyDescent="0.3">
      <c r="B21" s="16">
        <v>12</v>
      </c>
      <c r="C21" s="17" t="s">
        <v>65</v>
      </c>
      <c r="D21" s="18">
        <v>1112</v>
      </c>
      <c r="E21" s="19">
        <v>2.4339527655569418E-2</v>
      </c>
      <c r="F21" s="18">
        <v>1099</v>
      </c>
      <c r="G21" s="19">
        <v>2.2350117953306759E-2</v>
      </c>
      <c r="H21" s="20">
        <v>1.1828935395814311E-2</v>
      </c>
      <c r="I21" s="18">
        <v>1540</v>
      </c>
      <c r="J21" s="20">
        <v>-0.2779220779220779</v>
      </c>
    </row>
    <row r="22" spans="2:11" ht="14.4" customHeight="1" thickBot="1" x14ac:dyDescent="0.3">
      <c r="B22" s="11">
        <v>13</v>
      </c>
      <c r="C22" s="12" t="s">
        <v>19</v>
      </c>
      <c r="D22" s="13">
        <v>1009</v>
      </c>
      <c r="E22" s="14">
        <v>2.2085057018407864E-2</v>
      </c>
      <c r="F22" s="13">
        <v>709</v>
      </c>
      <c r="G22" s="14">
        <v>1.4418774912551859E-2</v>
      </c>
      <c r="H22" s="15">
        <v>0.42313117066290551</v>
      </c>
      <c r="I22" s="13">
        <v>1371</v>
      </c>
      <c r="J22" s="15">
        <v>-0.26404084609773892</v>
      </c>
    </row>
    <row r="23" spans="2:11" ht="14.4" customHeight="1" thickBot="1" x14ac:dyDescent="0.3">
      <c r="B23" s="16">
        <v>14</v>
      </c>
      <c r="C23" s="17" t="s">
        <v>22</v>
      </c>
      <c r="D23" s="18">
        <v>950</v>
      </c>
      <c r="E23" s="19">
        <v>2.0793661216538622E-2</v>
      </c>
      <c r="F23" s="18">
        <v>2611</v>
      </c>
      <c r="G23" s="19">
        <v>5.3099324819002681E-2</v>
      </c>
      <c r="H23" s="20">
        <v>-0.63615472998851019</v>
      </c>
      <c r="I23" s="18">
        <v>3308</v>
      </c>
      <c r="J23" s="20">
        <v>-0.71281741233373641</v>
      </c>
    </row>
    <row r="24" spans="2:11" ht="14.4" customHeight="1" thickBot="1" x14ac:dyDescent="0.3">
      <c r="B24" s="11">
        <v>15</v>
      </c>
      <c r="C24" s="12" t="s">
        <v>25</v>
      </c>
      <c r="D24" s="13">
        <v>936</v>
      </c>
      <c r="E24" s="14">
        <v>2.0487228314400158E-2</v>
      </c>
      <c r="F24" s="13">
        <v>659</v>
      </c>
      <c r="G24" s="14">
        <v>1.3401936061173025E-2</v>
      </c>
      <c r="H24" s="15">
        <v>0.4203338391502276</v>
      </c>
      <c r="I24" s="13">
        <v>918</v>
      </c>
      <c r="J24" s="15">
        <v>1.9607843137254832E-2</v>
      </c>
    </row>
    <row r="25" spans="2:11" ht="14.4" customHeight="1" thickBot="1" x14ac:dyDescent="0.3">
      <c r="B25" s="16">
        <v>16</v>
      </c>
      <c r="C25" s="17" t="s">
        <v>68</v>
      </c>
      <c r="D25" s="18">
        <v>930</v>
      </c>
      <c r="E25" s="19">
        <v>2.0355899927769386E-2</v>
      </c>
      <c r="F25" s="18">
        <v>985</v>
      </c>
      <c r="G25" s="19">
        <v>2.0031725372163019E-2</v>
      </c>
      <c r="H25" s="20">
        <v>-5.5837563451776595E-2</v>
      </c>
      <c r="I25" s="18">
        <v>2122</v>
      </c>
      <c r="J25" s="20">
        <v>-0.56173421300659754</v>
      </c>
    </row>
    <row r="26" spans="2:11" ht="14.4" customHeight="1" thickBot="1" x14ac:dyDescent="0.3">
      <c r="B26" s="11">
        <v>17</v>
      </c>
      <c r="C26" s="12" t="s">
        <v>27</v>
      </c>
      <c r="D26" s="13">
        <v>928</v>
      </c>
      <c r="E26" s="14">
        <v>2.0312123798892464E-2</v>
      </c>
      <c r="F26" s="13">
        <v>696</v>
      </c>
      <c r="G26" s="14">
        <v>1.4154396811193362E-2</v>
      </c>
      <c r="H26" s="15">
        <v>0.33333333333333326</v>
      </c>
      <c r="I26" s="13">
        <v>1240</v>
      </c>
      <c r="J26" s="15">
        <v>-0.25161290322580643</v>
      </c>
    </row>
    <row r="27" spans="2:11" ht="14.4" customHeight="1" thickBot="1" x14ac:dyDescent="0.3">
      <c r="B27" s="16">
        <v>18</v>
      </c>
      <c r="C27" s="17" t="s">
        <v>26</v>
      </c>
      <c r="D27" s="18">
        <v>885</v>
      </c>
      <c r="E27" s="19">
        <v>1.9370937028038611E-2</v>
      </c>
      <c r="F27" s="18">
        <v>913</v>
      </c>
      <c r="G27" s="19">
        <v>1.8567477426177498E-2</v>
      </c>
      <c r="H27" s="20">
        <v>-3.066812705366917E-2</v>
      </c>
      <c r="I27" s="18">
        <v>861</v>
      </c>
      <c r="J27" s="20">
        <v>2.7874564459930307E-2</v>
      </c>
    </row>
    <row r="28" spans="2:11" ht="14.4" customHeight="1" thickBot="1" x14ac:dyDescent="0.3">
      <c r="B28" s="11">
        <v>19</v>
      </c>
      <c r="C28" s="12" t="s">
        <v>78</v>
      </c>
      <c r="D28" s="13">
        <v>857</v>
      </c>
      <c r="E28" s="14">
        <v>1.8758071223761684E-2</v>
      </c>
      <c r="F28" s="13">
        <v>281</v>
      </c>
      <c r="G28" s="14">
        <v>5.7146343447490441E-3</v>
      </c>
      <c r="H28" s="15">
        <v>2.0498220640569396</v>
      </c>
      <c r="I28" s="13">
        <v>783</v>
      </c>
      <c r="J28" s="15">
        <v>9.4508301404853112E-2</v>
      </c>
    </row>
    <row r="29" spans="2:11" ht="14.4" customHeight="1" thickBot="1" x14ac:dyDescent="0.3">
      <c r="B29" s="16">
        <v>20</v>
      </c>
      <c r="C29" s="17" t="s">
        <v>32</v>
      </c>
      <c r="D29" s="18">
        <v>742</v>
      </c>
      <c r="E29" s="19">
        <v>1.6240943813338588E-2</v>
      </c>
      <c r="F29" s="18">
        <v>953</v>
      </c>
      <c r="G29" s="19">
        <v>1.9380948507280567E-2</v>
      </c>
      <c r="H29" s="20">
        <v>-0.2214060860440713</v>
      </c>
      <c r="I29" s="18">
        <v>510</v>
      </c>
      <c r="J29" s="20">
        <v>0.45490196078431366</v>
      </c>
    </row>
    <row r="30" spans="2:11" ht="14.4" customHeight="1" thickBot="1" x14ac:dyDescent="0.3">
      <c r="B30" s="84" t="s">
        <v>40</v>
      </c>
      <c r="C30" s="85"/>
      <c r="D30" s="21">
        <f>SUM(D10:D29)</f>
        <v>39533</v>
      </c>
      <c r="E30" s="22">
        <f>D30/D32</f>
        <v>0.86530085144570668</v>
      </c>
      <c r="F30" s="21">
        <f>SUM(F10:F29)</f>
        <v>43574</v>
      </c>
      <c r="G30" s="22">
        <f>F30/F32</f>
        <v>0.88615472219962577</v>
      </c>
      <c r="H30" s="23">
        <f>D30/F30-1</f>
        <v>-9.2738789186211923E-2</v>
      </c>
      <c r="I30" s="21">
        <f>SUM(I10:I29)</f>
        <v>61557</v>
      </c>
      <c r="J30" s="22">
        <f>D30/I30-1</f>
        <v>-0.35778221810679534</v>
      </c>
    </row>
    <row r="31" spans="2:11" ht="14.4" customHeight="1" thickBot="1" x14ac:dyDescent="0.3">
      <c r="B31" s="84" t="s">
        <v>11</v>
      </c>
      <c r="C31" s="85"/>
      <c r="D31" s="21">
        <f>D32-SUM(D10:D29)</f>
        <v>6154</v>
      </c>
      <c r="E31" s="22">
        <f>D31/D32</f>
        <v>0.13469914855429335</v>
      </c>
      <c r="F31" s="21">
        <f>F32-SUM(F10:F29)</f>
        <v>5598</v>
      </c>
      <c r="G31" s="22">
        <f>F31/F32</f>
        <v>0.11384527780037419</v>
      </c>
      <c r="H31" s="23">
        <f>D31/F31-1</f>
        <v>9.9321186137906414E-2</v>
      </c>
      <c r="I31" s="21">
        <f>I32-SUM(I10:I29)</f>
        <v>14728</v>
      </c>
      <c r="J31" s="22">
        <f>D31/I31-1</f>
        <v>-0.58215643671917439</v>
      </c>
    </row>
    <row r="32" spans="2:11" ht="14.4" customHeight="1" thickBot="1" x14ac:dyDescent="0.3">
      <c r="B32" s="86" t="s">
        <v>12</v>
      </c>
      <c r="C32" s="87"/>
      <c r="D32" s="24">
        <v>45687</v>
      </c>
      <c r="E32" s="25">
        <v>1</v>
      </c>
      <c r="F32" s="24">
        <v>49172</v>
      </c>
      <c r="G32" s="25">
        <v>1.0000000000000004</v>
      </c>
      <c r="H32" s="26">
        <v>-7.0873667941104723E-2</v>
      </c>
      <c r="I32" s="24">
        <v>76285</v>
      </c>
      <c r="J32" s="26">
        <v>-0.4011011339057482</v>
      </c>
      <c r="K32" s="27"/>
    </row>
    <row r="33" spans="2:2" ht="14.4" customHeight="1" x14ac:dyDescent="0.25">
      <c r="B33" s="28" t="s">
        <v>59</v>
      </c>
    </row>
    <row r="34" spans="2:2" x14ac:dyDescent="0.25">
      <c r="B34" s="29" t="s">
        <v>58</v>
      </c>
    </row>
  </sheetData>
  <mergeCells count="20">
    <mergeCell ref="B30:C30"/>
    <mergeCell ref="B31:C31"/>
    <mergeCell ref="B32:C32"/>
    <mergeCell ref="B7:B9"/>
    <mergeCell ref="C7:C9"/>
    <mergeCell ref="J8:J9"/>
    <mergeCell ref="D6:E7"/>
    <mergeCell ref="F6:G7"/>
    <mergeCell ref="H8:H9"/>
    <mergeCell ref="B2:J2"/>
    <mergeCell ref="B3:J3"/>
    <mergeCell ref="H6:H7"/>
    <mergeCell ref="I6:I7"/>
    <mergeCell ref="J6:J7"/>
    <mergeCell ref="B4:B6"/>
    <mergeCell ref="D4:H4"/>
    <mergeCell ref="I4:J4"/>
    <mergeCell ref="C4:C6"/>
    <mergeCell ref="D5:H5"/>
    <mergeCell ref="I5:J5"/>
  </mergeCells>
  <conditionalFormatting sqref="D10:J29">
    <cfRule type="cellIs" dxfId="1" priority="1" operator="equal">
      <formula>0</formula>
    </cfRule>
  </conditionalFormatting>
  <conditionalFormatting sqref="J10:J29 H10:H31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Summary table</vt:lpstr>
      <vt:lpstr>PC Ranking</vt:lpstr>
      <vt:lpstr>PC for Individual Customers</vt:lpstr>
      <vt:lpstr>PC for Business</vt:lpstr>
      <vt:lpstr>LCV up to 3.5t</vt:lpstr>
      <vt:lpstr>PC &amp; LCV up to 3.5t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2025-04-03T12:00:24Z</cp:lastPrinted>
  <dcterms:created xsi:type="dcterms:W3CDTF">2011-02-07T09:02:19Z</dcterms:created>
  <dcterms:modified xsi:type="dcterms:W3CDTF">2026-02-05T09:40:12Z</dcterms:modified>
</cp:coreProperties>
</file>